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L102" i="1"/>
  <c r="L86" l="1"/>
  <c r="K86"/>
  <c r="E86"/>
  <c r="H86" s="1"/>
  <c r="K161"/>
  <c r="L161" s="1"/>
  <c r="H161"/>
  <c r="E161"/>
  <c r="L121"/>
  <c r="E121"/>
  <c r="K119"/>
  <c r="E119"/>
  <c r="H119" s="1"/>
  <c r="L119" s="1"/>
  <c r="I188" l="1"/>
  <c r="K182"/>
  <c r="E182"/>
  <c r="K3" i="2"/>
  <c r="E3"/>
  <c r="H3" s="1"/>
  <c r="L3" s="1"/>
  <c r="E184" i="1"/>
  <c r="H182" l="1"/>
  <c r="L182" s="1"/>
  <c r="K147"/>
  <c r="K113"/>
  <c r="K149"/>
  <c r="K151"/>
  <c r="K153"/>
  <c r="K155"/>
  <c r="K157"/>
  <c r="K159"/>
  <c r="K18" l="1"/>
  <c r="K259" l="1"/>
  <c r="K261"/>
  <c r="K263"/>
  <c r="K265"/>
  <c r="K257"/>
  <c r="K251"/>
  <c r="K249"/>
  <c r="K216"/>
  <c r="K218" s="1"/>
  <c r="K184"/>
  <c r="K186"/>
  <c r="K115"/>
  <c r="K117"/>
  <c r="K80"/>
  <c r="K82"/>
  <c r="K84"/>
  <c r="K88"/>
  <c r="K90"/>
  <c r="K92"/>
  <c r="K94"/>
  <c r="K96"/>
  <c r="K98"/>
  <c r="K100"/>
  <c r="K78"/>
  <c r="K4"/>
  <c r="J218"/>
  <c r="J30"/>
  <c r="I271"/>
  <c r="K253"/>
  <c r="K44"/>
  <c r="K46"/>
  <c r="K48"/>
  <c r="K50"/>
  <c r="K52"/>
  <c r="K54"/>
  <c r="K56"/>
  <c r="K58"/>
  <c r="K60"/>
  <c r="K62"/>
  <c r="K64"/>
  <c r="K66"/>
  <c r="K68"/>
  <c r="K70"/>
  <c r="K42"/>
  <c r="K6"/>
  <c r="K8"/>
  <c r="K10"/>
  <c r="K12"/>
  <c r="K14"/>
  <c r="K16"/>
  <c r="K20"/>
  <c r="K22"/>
  <c r="K24"/>
  <c r="K26"/>
  <c r="K28"/>
  <c r="E155"/>
  <c r="H155" s="1"/>
  <c r="L155" s="1"/>
  <c r="E263"/>
  <c r="E96"/>
  <c r="E271"/>
  <c r="H271" s="1"/>
  <c r="G259"/>
  <c r="G261"/>
  <c r="G263"/>
  <c r="G265"/>
  <c r="G257"/>
  <c r="G249"/>
  <c r="K102" l="1"/>
  <c r="H263"/>
  <c r="L263" s="1"/>
  <c r="K267"/>
  <c r="K30"/>
  <c r="K72"/>
  <c r="K271"/>
  <c r="K273" s="1"/>
  <c r="K163"/>
  <c r="K188"/>
  <c r="K121"/>
  <c r="E6"/>
  <c r="H6" s="1"/>
  <c r="L6" s="1"/>
  <c r="E8"/>
  <c r="H8" s="1"/>
  <c r="L8" s="1"/>
  <c r="E10"/>
  <c r="H10" s="1"/>
  <c r="L10" s="1"/>
  <c r="E12"/>
  <c r="E14"/>
  <c r="H14" s="1"/>
  <c r="L14" s="1"/>
  <c r="E16"/>
  <c r="H16" s="1"/>
  <c r="L16" s="1"/>
  <c r="E18"/>
  <c r="H18" s="1"/>
  <c r="L18" s="1"/>
  <c r="E20"/>
  <c r="H20" s="1"/>
  <c r="L20" s="1"/>
  <c r="E22"/>
  <c r="H22" s="1"/>
  <c r="L22" s="1"/>
  <c r="E24"/>
  <c r="H24" s="1"/>
  <c r="L24" s="1"/>
  <c r="E26"/>
  <c r="H26" s="1"/>
  <c r="L26" s="1"/>
  <c r="E28"/>
  <c r="H28" s="1"/>
  <c r="L28" s="1"/>
  <c r="E4"/>
  <c r="H4" s="1"/>
  <c r="L4" s="1"/>
  <c r="L271" l="1"/>
  <c r="G253"/>
  <c r="E94" l="1"/>
  <c r="H94" l="1"/>
  <c r="L94" s="1"/>
  <c r="E92"/>
  <c r="H92" s="1"/>
  <c r="L92" s="1"/>
  <c r="E251" l="1"/>
  <c r="E249"/>
  <c r="H249" s="1"/>
  <c r="L249" s="1"/>
  <c r="F273"/>
  <c r="I273"/>
  <c r="E66"/>
  <c r="H66" l="1"/>
  <c r="L66" s="1"/>
  <c r="E261"/>
  <c r="E253"/>
  <c r="E257"/>
  <c r="H257" s="1"/>
  <c r="L257" s="1"/>
  <c r="E259"/>
  <c r="H259" s="1"/>
  <c r="L259" s="1"/>
  <c r="E265"/>
  <c r="H251"/>
  <c r="L251" s="1"/>
  <c r="E42"/>
  <c r="H42" s="1"/>
  <c r="L42" s="1"/>
  <c r="E44"/>
  <c r="H44" s="1"/>
  <c r="L44" s="1"/>
  <c r="E46"/>
  <c r="H46" s="1"/>
  <c r="L46" s="1"/>
  <c r="E48"/>
  <c r="H48" s="1"/>
  <c r="L48" s="1"/>
  <c r="E50"/>
  <c r="H50" s="1"/>
  <c r="L50" s="1"/>
  <c r="E52"/>
  <c r="H52" s="1"/>
  <c r="L52" s="1"/>
  <c r="E54"/>
  <c r="H54" s="1"/>
  <c r="L54" s="1"/>
  <c r="E56"/>
  <c r="E58"/>
  <c r="H58" s="1"/>
  <c r="L58" s="1"/>
  <c r="E60"/>
  <c r="E62"/>
  <c r="H62" s="1"/>
  <c r="L62" s="1"/>
  <c r="E64"/>
  <c r="H64" s="1"/>
  <c r="L64" s="1"/>
  <c r="E68"/>
  <c r="H68" s="1"/>
  <c r="L68" s="1"/>
  <c r="E70"/>
  <c r="E78"/>
  <c r="H78" s="1"/>
  <c r="L78" s="1"/>
  <c r="E80"/>
  <c r="H80" s="1"/>
  <c r="L80" s="1"/>
  <c r="E82"/>
  <c r="H82" s="1"/>
  <c r="L82" s="1"/>
  <c r="E84"/>
  <c r="H84" s="1"/>
  <c r="L84" s="1"/>
  <c r="E88"/>
  <c r="H88" s="1"/>
  <c r="L88" s="1"/>
  <c r="E90"/>
  <c r="H90" s="1"/>
  <c r="L90" s="1"/>
  <c r="H96"/>
  <c r="L96" s="1"/>
  <c r="E98"/>
  <c r="H98" s="1"/>
  <c r="L98" s="1"/>
  <c r="E100"/>
  <c r="H100" s="1"/>
  <c r="L100" s="1"/>
  <c r="E113"/>
  <c r="H113" s="1"/>
  <c r="L113" s="1"/>
  <c r="E115"/>
  <c r="H115" s="1"/>
  <c r="L115" s="1"/>
  <c r="E117"/>
  <c r="H117" s="1"/>
  <c r="L117" s="1"/>
  <c r="E147"/>
  <c r="H147" s="1"/>
  <c r="L147" s="1"/>
  <c r="E149"/>
  <c r="H149" s="1"/>
  <c r="L149" s="1"/>
  <c r="E151"/>
  <c r="H151" s="1"/>
  <c r="L151" s="1"/>
  <c r="E153"/>
  <c r="H153" s="1"/>
  <c r="L153" s="1"/>
  <c r="E157"/>
  <c r="H157" s="1"/>
  <c r="L157" s="1"/>
  <c r="E159"/>
  <c r="H184"/>
  <c r="L184" s="1"/>
  <c r="E186"/>
  <c r="E216"/>
  <c r="F30"/>
  <c r="F72"/>
  <c r="F102"/>
  <c r="F121"/>
  <c r="F163"/>
  <c r="F188"/>
  <c r="F218"/>
  <c r="F253"/>
  <c r="I30"/>
  <c r="I72"/>
  <c r="I102"/>
  <c r="I121"/>
  <c r="I163"/>
  <c r="I218"/>
  <c r="I253"/>
  <c r="I267"/>
  <c r="F267"/>
  <c r="J253"/>
  <c r="J163"/>
  <c r="C283" l="1"/>
  <c r="H186"/>
  <c r="L186" s="1"/>
  <c r="L188" s="1"/>
  <c r="E188"/>
  <c r="C282"/>
  <c r="H159"/>
  <c r="L159" s="1"/>
  <c r="L163" s="1"/>
  <c r="H121"/>
  <c r="H188"/>
  <c r="H253"/>
  <c r="H265"/>
  <c r="L265" s="1"/>
  <c r="H261"/>
  <c r="L261" s="1"/>
  <c r="E218"/>
  <c r="H216"/>
  <c r="L216" s="1"/>
  <c r="L218" s="1"/>
  <c r="H70"/>
  <c r="L70" s="1"/>
  <c r="H60"/>
  <c r="L60" s="1"/>
  <c r="H56"/>
  <c r="L56" s="1"/>
  <c r="L72" s="1"/>
  <c r="J273"/>
  <c r="L273"/>
  <c r="J188"/>
  <c r="J121"/>
  <c r="H273"/>
  <c r="E273"/>
  <c r="E30"/>
  <c r="J72"/>
  <c r="E72"/>
  <c r="H102"/>
  <c r="E163"/>
  <c r="E102"/>
  <c r="J102"/>
  <c r="J267"/>
  <c r="E267"/>
  <c r="C281" l="1"/>
  <c r="C285" s="1"/>
  <c r="H267"/>
  <c r="L267"/>
  <c r="L253"/>
  <c r="H72"/>
  <c r="H163"/>
  <c r="H218"/>
  <c r="H12" l="1"/>
  <c r="G30"/>
  <c r="H30" l="1"/>
  <c r="L12"/>
  <c r="L30" s="1"/>
</calcChain>
</file>

<file path=xl/sharedStrings.xml><?xml version="1.0" encoding="utf-8"?>
<sst xmlns="http://schemas.openxmlformats.org/spreadsheetml/2006/main" count="347" uniqueCount="132">
  <si>
    <t>NOMBRE</t>
  </si>
  <si>
    <t>SD</t>
  </si>
  <si>
    <t>DIAS TRAB.</t>
  </si>
  <si>
    <t>SUBSIDIO</t>
  </si>
  <si>
    <t>I.S.R.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</si>
  <si>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</si>
  <si>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</si>
  <si>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</si>
  <si>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</si>
  <si>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</si>
  <si>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</si>
  <si>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</si>
  <si>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</si>
  <si>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</si>
  <si>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</si>
  <si>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</si>
  <si>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</si>
  <si>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</si>
  <si>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</si>
  <si>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</si>
  <si>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</si>
  <si>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</si>
  <si>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</si>
  <si>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</si>
  <si>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</si>
  <si>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</si>
  <si>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</si>
  <si>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</si>
  <si>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</si>
  <si>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</si>
  <si>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</si>
  <si>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</si>
  <si>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</si>
  <si>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</si>
  <si>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</si>
  <si>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</si>
  <si>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</si>
  <si>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</si>
  <si>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</si>
  <si>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</si>
  <si>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</si>
  <si>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</si>
  <si>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</si>
  <si>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</si>
  <si>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</si>
  <si>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</si>
  <si>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</si>
  <si>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</si>
  <si>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</si>
  <si>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</si>
  <si>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</si>
  <si>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</si>
  <si>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</si>
  <si>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</si>
  <si>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</si>
  <si>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</si>
  <si>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</si>
  <si>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</si>
  <si>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</si>
  <si>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</si>
  <si>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</si>
  <si>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</si>
  <si>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</si>
  <si>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</si>
  <si>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</si>
  <si>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</si>
  <si>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</si>
  <si>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</si>
  <si>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</si>
  <si>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</si>
  <si>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</si>
  <si>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</si>
  <si>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</si>
  <si>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</si>
  <si>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</si>
  <si>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</si>
  <si>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</si>
  <si>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</si>
  <si>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</si>
  <si>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</si>
  <si>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</si>
  <si>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</si>
  <si>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</si>
  <si>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</si>
  <si>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</si>
  <si>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</si>
  <si>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</si>
  <si>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</si>
  <si>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</si>
  <si>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</si>
  <si>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</si>
  <si>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</si>
  <si>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</si>
  <si>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</si>
  <si>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</si>
  <si>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</si>
  <si>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</si>
  <si>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</si>
  <si>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</si>
  <si>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</si>
  <si>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</si>
  <si>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</si>
  <si>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</si>
  <si>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</si>
  <si>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</si>
  <si>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</si>
  <si>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</si>
  <si>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</si>
  <si>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</si>
  <si>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</si>
  <si>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</si>
  <si>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</si>
  <si>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</si>
  <si>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</si>
  <si>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</si>
  <si>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VICTOR HUGO GARCIA MEDINA</t>
  </si>
  <si>
    <t>ISIS CAROLINA HERNANDEZ CARDENAS</t>
  </si>
  <si>
    <t>ALVARO CORTES LARA</t>
  </si>
  <si>
    <t>ROSA HILDA SANCHEZ ROBLES</t>
  </si>
  <si>
    <t>LILIANA MEDRANO MEDINA</t>
  </si>
  <si>
    <t>PRESTAMO</t>
  </si>
  <si>
    <t>DEDUCCIONES</t>
  </si>
  <si>
    <t xml:space="preserve">TOTAL DE </t>
  </si>
  <si>
    <t>TOTAL DE</t>
  </si>
  <si>
    <t>DEDUCCION.</t>
  </si>
  <si>
    <t>SISTEMA DIF</t>
  </si>
  <si>
    <t>MARIA VIRIDIANA MARTINEZ FABIAN</t>
  </si>
  <si>
    <t>MARCELA ALCANTAR DEL TORO</t>
  </si>
  <si>
    <t>TRABAJO SOCIAL</t>
  </si>
  <si>
    <t>VERONICA CHAVEZ ZUÑIGA</t>
  </si>
  <si>
    <t>ALEJANDRINA MARTINEZ CHOCOTECO</t>
  </si>
  <si>
    <t>(AUSENCIA POR LICENCIA)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</si>
</sst>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8" fillId="0" borderId="3" xfId="0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44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44" fontId="4" fillId="0" borderId="1" xfId="1" applyNumberFormat="1" applyFont="1" applyFill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8" fillId="0" borderId="3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44" fontId="4" fillId="0" borderId="2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view="pageLayout" zoomScaleNormal="100" workbookViewId="0">
      <selection activeCell="F281" sqref="F281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7.7109375" bestFit="1" customWidth="1"/>
    <col min="8" max="8" width="10.85546875" customWidth="1"/>
    <col min="9" max="9" width="9.85546875" bestFit="1" customWidth="1"/>
    <col min="10" max="10" width="10.42578125" bestFit="1" customWidth="1"/>
    <col min="11" max="11" width="12.28515625" customWidth="1"/>
    <col min="12" max="12" width="13" customWidth="1"/>
    <col min="13" max="13" width="28" customWidth="1"/>
    <col min="14" max="14" width="18.28515625" customWidth="1"/>
  </cols>
  <sheetData>
    <row r="1" spans="1:13">
      <c r="M1" s="31" t="s">
        <v>125</v>
      </c>
    </row>
    <row r="2" spans="1:13" ht="15" customHeight="1">
      <c r="A2" s="94" t="s">
        <v>0</v>
      </c>
      <c r="B2" s="94"/>
      <c r="C2" s="94" t="s">
        <v>1</v>
      </c>
      <c r="D2" s="82" t="s">
        <v>2</v>
      </c>
      <c r="E2" s="82" t="s">
        <v>99</v>
      </c>
      <c r="F2" s="99" t="s">
        <v>3</v>
      </c>
      <c r="G2" s="82" t="s">
        <v>97</v>
      </c>
      <c r="H2" s="82" t="s">
        <v>98</v>
      </c>
      <c r="I2" s="100" t="s">
        <v>121</v>
      </c>
      <c r="J2" s="100"/>
      <c r="K2" s="42" t="s">
        <v>122</v>
      </c>
      <c r="L2" s="82" t="s">
        <v>5</v>
      </c>
      <c r="M2" s="79" t="s">
        <v>6</v>
      </c>
    </row>
    <row r="3" spans="1:13" ht="11.25" customHeight="1">
      <c r="A3" s="94"/>
      <c r="B3" s="94"/>
      <c r="C3" s="94"/>
      <c r="D3" s="82"/>
      <c r="E3" s="82"/>
      <c r="F3" s="99"/>
      <c r="G3" s="82"/>
      <c r="H3" s="82"/>
      <c r="I3" s="43" t="s">
        <v>4</v>
      </c>
      <c r="J3" s="44" t="s">
        <v>120</v>
      </c>
      <c r="K3" s="45" t="s">
        <v>124</v>
      </c>
      <c r="L3" s="82"/>
      <c r="M3" s="80"/>
    </row>
    <row r="4" spans="1:13">
      <c r="A4" s="78" t="s">
        <v>111</v>
      </c>
      <c r="B4" s="78"/>
      <c r="C4" s="83">
        <v>468.69</v>
      </c>
      <c r="D4" s="74">
        <v>15</v>
      </c>
      <c r="E4" s="85">
        <f>C4*D4</f>
        <v>7030.35</v>
      </c>
      <c r="F4" s="83">
        <v>0</v>
      </c>
      <c r="G4" s="84"/>
      <c r="H4" s="85">
        <f>E4+F4+G4</f>
        <v>7030.35</v>
      </c>
      <c r="I4" s="83">
        <v>954.46</v>
      </c>
      <c r="J4" s="83">
        <v>0</v>
      </c>
      <c r="K4" s="62">
        <f>I4+J4</f>
        <v>954.46</v>
      </c>
      <c r="L4" s="83">
        <f>H4-K4</f>
        <v>6075.89</v>
      </c>
      <c r="M4" s="54"/>
    </row>
    <row r="5" spans="1:13" ht="12" customHeight="1">
      <c r="A5" s="75" t="s">
        <v>112</v>
      </c>
      <c r="B5" s="75"/>
      <c r="C5" s="83"/>
      <c r="D5" s="74"/>
      <c r="E5" s="85"/>
      <c r="F5" s="83"/>
      <c r="G5" s="84"/>
      <c r="H5" s="85"/>
      <c r="I5" s="83"/>
      <c r="J5" s="83"/>
      <c r="K5" s="63"/>
      <c r="L5" s="83"/>
      <c r="M5" s="54"/>
    </row>
    <row r="6" spans="1:13" ht="12" customHeight="1">
      <c r="A6" s="78" t="s">
        <v>100</v>
      </c>
      <c r="B6" s="78"/>
      <c r="C6" s="83">
        <v>241</v>
      </c>
      <c r="D6" s="74">
        <v>15</v>
      </c>
      <c r="E6" s="85">
        <f t="shared" ref="E6" si="0">C6*D6</f>
        <v>3615</v>
      </c>
      <c r="F6" s="83">
        <v>0</v>
      </c>
      <c r="G6" s="84"/>
      <c r="H6" s="85">
        <f>E6+F6+G6</f>
        <v>3615</v>
      </c>
      <c r="I6" s="83">
        <v>181.81</v>
      </c>
      <c r="J6" s="83">
        <v>0</v>
      </c>
      <c r="K6" s="62">
        <f t="shared" ref="K6" si="1">I6+J6</f>
        <v>181.81</v>
      </c>
      <c r="L6" s="83">
        <f t="shared" ref="L6" si="2">H6-K6</f>
        <v>3433.19</v>
      </c>
      <c r="M6" s="60"/>
    </row>
    <row r="7" spans="1:13" ht="12" customHeight="1">
      <c r="A7" s="75" t="s">
        <v>101</v>
      </c>
      <c r="B7" s="75"/>
      <c r="C7" s="83"/>
      <c r="D7" s="74"/>
      <c r="E7" s="85"/>
      <c r="F7" s="83"/>
      <c r="G7" s="84"/>
      <c r="H7" s="85"/>
      <c r="I7" s="83"/>
      <c r="J7" s="83"/>
      <c r="K7" s="63"/>
      <c r="L7" s="83"/>
      <c r="M7" s="60"/>
    </row>
    <row r="8" spans="1:13" ht="12" customHeight="1">
      <c r="A8" s="78" t="s">
        <v>102</v>
      </c>
      <c r="B8" s="78"/>
      <c r="C8" s="83">
        <v>183.14</v>
      </c>
      <c r="D8" s="74">
        <v>15</v>
      </c>
      <c r="E8" s="85">
        <f t="shared" ref="E8" si="3">C8*D8</f>
        <v>2747.1</v>
      </c>
      <c r="F8" s="83">
        <v>0</v>
      </c>
      <c r="G8" s="84"/>
      <c r="H8" s="85">
        <f t="shared" ref="H8" si="4">E8+F8+G8</f>
        <v>2747.1</v>
      </c>
      <c r="I8" s="83">
        <v>49.44</v>
      </c>
      <c r="J8" s="83">
        <v>0</v>
      </c>
      <c r="K8" s="62">
        <f t="shared" ref="K8" si="5">I8+J8</f>
        <v>49.44</v>
      </c>
      <c r="L8" s="83">
        <f t="shared" ref="L8" si="6">H8-K8</f>
        <v>2697.66</v>
      </c>
      <c r="M8" s="60"/>
    </row>
    <row r="9" spans="1:13" ht="12" customHeight="1">
      <c r="A9" s="75" t="s">
        <v>101</v>
      </c>
      <c r="B9" s="75"/>
      <c r="C9" s="83"/>
      <c r="D9" s="74"/>
      <c r="E9" s="85"/>
      <c r="F9" s="83"/>
      <c r="G9" s="84"/>
      <c r="H9" s="85"/>
      <c r="I9" s="83"/>
      <c r="J9" s="83"/>
      <c r="K9" s="63"/>
      <c r="L9" s="83"/>
      <c r="M9" s="60"/>
    </row>
    <row r="10" spans="1:13">
      <c r="A10" s="78" t="s">
        <v>10</v>
      </c>
      <c r="B10" s="78"/>
      <c r="C10" s="83">
        <v>179.76</v>
      </c>
      <c r="D10" s="74">
        <v>15</v>
      </c>
      <c r="E10" s="85">
        <f t="shared" ref="E10" si="7">C10*D10</f>
        <v>2696.3999999999996</v>
      </c>
      <c r="F10" s="83">
        <v>0</v>
      </c>
      <c r="G10" s="84"/>
      <c r="H10" s="85">
        <f t="shared" ref="H10" si="8">E10+F10+G10</f>
        <v>2696.3999999999996</v>
      </c>
      <c r="I10" s="83">
        <v>43.92</v>
      </c>
      <c r="J10" s="83">
        <v>0</v>
      </c>
      <c r="K10" s="62">
        <f t="shared" ref="K10" si="9">I10+J10</f>
        <v>43.92</v>
      </c>
      <c r="L10" s="83">
        <f>H10-K10</f>
        <v>2652.4799999999996</v>
      </c>
      <c r="M10" s="60"/>
    </row>
    <row r="11" spans="1:13" ht="12" customHeight="1">
      <c r="A11" s="75" t="s">
        <v>8</v>
      </c>
      <c r="B11" s="75"/>
      <c r="C11" s="83"/>
      <c r="D11" s="74"/>
      <c r="E11" s="85"/>
      <c r="F11" s="83"/>
      <c r="G11" s="84"/>
      <c r="H11" s="85"/>
      <c r="I11" s="83"/>
      <c r="J11" s="83"/>
      <c r="K11" s="63"/>
      <c r="L11" s="83"/>
      <c r="M11" s="60"/>
    </row>
    <row r="12" spans="1:13">
      <c r="A12" s="95" t="s">
        <v>117</v>
      </c>
      <c r="B12" s="96"/>
      <c r="C12" s="62">
        <v>209.39</v>
      </c>
      <c r="D12" s="76">
        <v>15</v>
      </c>
      <c r="E12" s="86">
        <f t="shared" ref="E12" si="10">C12*D12</f>
        <v>3140.85</v>
      </c>
      <c r="F12" s="62">
        <v>0</v>
      </c>
      <c r="G12" s="88"/>
      <c r="H12" s="86">
        <f t="shared" ref="H12" si="11">E12+F12+G12</f>
        <v>3140.85</v>
      </c>
      <c r="I12" s="62">
        <v>112.53</v>
      </c>
      <c r="J12" s="83">
        <v>0</v>
      </c>
      <c r="K12" s="62">
        <f t="shared" ref="K12" si="12">I12+J12</f>
        <v>112.53</v>
      </c>
      <c r="L12" s="83">
        <f t="shared" ref="L12" si="13">H12-K12</f>
        <v>3028.3199999999997</v>
      </c>
      <c r="M12" s="72"/>
    </row>
    <row r="13" spans="1:13" ht="12" customHeight="1">
      <c r="A13" s="97" t="s">
        <v>11</v>
      </c>
      <c r="B13" s="98"/>
      <c r="C13" s="63"/>
      <c r="D13" s="77"/>
      <c r="E13" s="87"/>
      <c r="F13" s="63"/>
      <c r="G13" s="89"/>
      <c r="H13" s="87"/>
      <c r="I13" s="63"/>
      <c r="J13" s="83"/>
      <c r="K13" s="63"/>
      <c r="L13" s="83"/>
      <c r="M13" s="73"/>
    </row>
    <row r="14" spans="1:13">
      <c r="A14" s="95" t="s">
        <v>12</v>
      </c>
      <c r="B14" s="96"/>
      <c r="C14" s="62">
        <v>185.99</v>
      </c>
      <c r="D14" s="76">
        <v>15</v>
      </c>
      <c r="E14" s="86">
        <f t="shared" ref="E14" si="14">C14*D14</f>
        <v>2789.8500000000004</v>
      </c>
      <c r="F14" s="62">
        <v>0</v>
      </c>
      <c r="G14" s="88"/>
      <c r="H14" s="86">
        <f t="shared" ref="H14" si="15">E14+F14+G14</f>
        <v>2789.8500000000004</v>
      </c>
      <c r="I14" s="62">
        <v>54.09</v>
      </c>
      <c r="J14" s="83">
        <v>0</v>
      </c>
      <c r="K14" s="62">
        <f t="shared" ref="K14" si="16">I14+J14</f>
        <v>54.09</v>
      </c>
      <c r="L14" s="83">
        <f t="shared" ref="L14" si="17">H14-K14</f>
        <v>2735.76</v>
      </c>
      <c r="M14" s="72"/>
    </row>
    <row r="15" spans="1:13">
      <c r="A15" s="97" t="s">
        <v>13</v>
      </c>
      <c r="B15" s="98"/>
      <c r="C15" s="63"/>
      <c r="D15" s="77"/>
      <c r="E15" s="87"/>
      <c r="F15" s="63"/>
      <c r="G15" s="89"/>
      <c r="H15" s="87"/>
      <c r="I15" s="63"/>
      <c r="J15" s="83"/>
      <c r="K15" s="63"/>
      <c r="L15" s="83"/>
      <c r="M15" s="73"/>
    </row>
    <row r="16" spans="1:13">
      <c r="A16" s="95" t="s">
        <v>92</v>
      </c>
      <c r="B16" s="96"/>
      <c r="C16" s="62">
        <v>185.99</v>
      </c>
      <c r="D16" s="76">
        <v>15</v>
      </c>
      <c r="E16" s="86">
        <f t="shared" ref="E16" si="18">C16*D16</f>
        <v>2789.8500000000004</v>
      </c>
      <c r="F16" s="62">
        <v>0</v>
      </c>
      <c r="G16" s="88"/>
      <c r="H16" s="86">
        <f t="shared" ref="H16" si="19">E16+F16+G16</f>
        <v>2789.8500000000004</v>
      </c>
      <c r="I16" s="62">
        <v>54.09</v>
      </c>
      <c r="J16" s="83">
        <v>0</v>
      </c>
      <c r="K16" s="62">
        <f t="shared" ref="K16:K18" si="20">I16+J16</f>
        <v>54.09</v>
      </c>
      <c r="L16" s="83">
        <f t="shared" ref="L16" si="21">H16-K16</f>
        <v>2735.76</v>
      </c>
      <c r="M16" s="72"/>
    </row>
    <row r="17" spans="1:13">
      <c r="A17" s="97" t="s">
        <v>13</v>
      </c>
      <c r="B17" s="98"/>
      <c r="C17" s="63"/>
      <c r="D17" s="77"/>
      <c r="E17" s="87"/>
      <c r="F17" s="63"/>
      <c r="G17" s="89"/>
      <c r="H17" s="87"/>
      <c r="I17" s="63"/>
      <c r="J17" s="83"/>
      <c r="K17" s="63"/>
      <c r="L17" s="83"/>
      <c r="M17" s="73"/>
    </row>
    <row r="18" spans="1:13">
      <c r="A18" s="95" t="s">
        <v>14</v>
      </c>
      <c r="B18" s="96"/>
      <c r="C18" s="62">
        <v>255.26</v>
      </c>
      <c r="D18" s="76">
        <v>15</v>
      </c>
      <c r="E18" s="86">
        <f t="shared" ref="E18" si="22">C18*D18</f>
        <v>3828.8999999999996</v>
      </c>
      <c r="F18" s="62">
        <v>0</v>
      </c>
      <c r="G18" s="88"/>
      <c r="H18" s="86">
        <f t="shared" ref="H18" si="23">E18+F18+G18</f>
        <v>3828.8999999999996</v>
      </c>
      <c r="I18" s="62">
        <v>321.69</v>
      </c>
      <c r="J18" s="83">
        <v>0</v>
      </c>
      <c r="K18" s="62">
        <f t="shared" si="20"/>
        <v>321.69</v>
      </c>
      <c r="L18" s="83">
        <f t="shared" ref="L18" si="24">H18-K18</f>
        <v>3507.2099999999996</v>
      </c>
      <c r="M18" s="72"/>
    </row>
    <row r="19" spans="1:13">
      <c r="A19" s="97" t="s">
        <v>15</v>
      </c>
      <c r="B19" s="98"/>
      <c r="C19" s="63"/>
      <c r="D19" s="77"/>
      <c r="E19" s="87"/>
      <c r="F19" s="63"/>
      <c r="G19" s="89"/>
      <c r="H19" s="87"/>
      <c r="I19" s="63"/>
      <c r="J19" s="83"/>
      <c r="K19" s="63"/>
      <c r="L19" s="83"/>
      <c r="M19" s="73"/>
    </row>
    <row r="20" spans="1:13">
      <c r="A20" s="95" t="s">
        <v>16</v>
      </c>
      <c r="B20" s="96"/>
      <c r="C20" s="62">
        <v>181.17</v>
      </c>
      <c r="D20" s="76">
        <v>15</v>
      </c>
      <c r="E20" s="86">
        <f t="shared" ref="E20" si="25">C20*D20</f>
        <v>2717.5499999999997</v>
      </c>
      <c r="F20" s="62">
        <v>0</v>
      </c>
      <c r="G20" s="88"/>
      <c r="H20" s="86">
        <f t="shared" ref="H20" si="26">E20+F20+G20</f>
        <v>2717.5499999999997</v>
      </c>
      <c r="I20" s="62">
        <v>46.22</v>
      </c>
      <c r="J20" s="83">
        <v>0</v>
      </c>
      <c r="K20" s="62">
        <f t="shared" ref="K20" si="27">I20+J20</f>
        <v>46.22</v>
      </c>
      <c r="L20" s="83">
        <f t="shared" ref="L20" si="28">H20-K20</f>
        <v>2671.33</v>
      </c>
      <c r="M20" s="72"/>
    </row>
    <row r="21" spans="1:13">
      <c r="A21" s="97" t="s">
        <v>104</v>
      </c>
      <c r="B21" s="98"/>
      <c r="C21" s="63"/>
      <c r="D21" s="77"/>
      <c r="E21" s="87"/>
      <c r="F21" s="63"/>
      <c r="G21" s="89"/>
      <c r="H21" s="87"/>
      <c r="I21" s="63"/>
      <c r="J21" s="83"/>
      <c r="K21" s="63"/>
      <c r="L21" s="83"/>
      <c r="M21" s="106"/>
    </row>
    <row r="22" spans="1:13" s="18" customFormat="1">
      <c r="A22" s="95" t="s">
        <v>109</v>
      </c>
      <c r="B22" s="96"/>
      <c r="C22" s="83">
        <v>174.2</v>
      </c>
      <c r="D22" s="74">
        <v>15</v>
      </c>
      <c r="E22" s="86">
        <f t="shared" ref="E22" si="29">C22*D22</f>
        <v>2613</v>
      </c>
      <c r="F22" s="83"/>
      <c r="G22" s="88"/>
      <c r="H22" s="86">
        <f t="shared" ref="H22" si="30">E22+F22+G22</f>
        <v>2613</v>
      </c>
      <c r="I22" s="83">
        <v>19.86</v>
      </c>
      <c r="J22" s="83">
        <v>0</v>
      </c>
      <c r="K22" s="62">
        <f t="shared" ref="K22" si="31">I22+J22</f>
        <v>19.86</v>
      </c>
      <c r="L22" s="83">
        <f t="shared" ref="L22" si="32">H22-K22</f>
        <v>2593.14</v>
      </c>
      <c r="M22" s="74"/>
    </row>
    <row r="23" spans="1:13" s="18" customFormat="1">
      <c r="A23" s="97" t="s">
        <v>105</v>
      </c>
      <c r="B23" s="98"/>
      <c r="C23" s="83"/>
      <c r="D23" s="74"/>
      <c r="E23" s="87"/>
      <c r="F23" s="83"/>
      <c r="G23" s="89"/>
      <c r="H23" s="87"/>
      <c r="I23" s="83"/>
      <c r="J23" s="83"/>
      <c r="K23" s="63"/>
      <c r="L23" s="83"/>
      <c r="M23" s="74"/>
    </row>
    <row r="24" spans="1:13" s="18" customFormat="1">
      <c r="A24" s="95" t="s">
        <v>116</v>
      </c>
      <c r="B24" s="96"/>
      <c r="C24" s="83">
        <v>145</v>
      </c>
      <c r="D24" s="74">
        <v>15</v>
      </c>
      <c r="E24" s="86">
        <f t="shared" ref="E24" si="33">C24*D24</f>
        <v>2175</v>
      </c>
      <c r="F24" s="83">
        <v>56.16</v>
      </c>
      <c r="G24" s="88"/>
      <c r="H24" s="86">
        <f t="shared" ref="H24" si="34">E24+F24+G24</f>
        <v>2231.16</v>
      </c>
      <c r="I24" s="83">
        <v>0</v>
      </c>
      <c r="J24" s="83">
        <v>0</v>
      </c>
      <c r="K24" s="62">
        <f t="shared" ref="K24" si="35">I24+J24</f>
        <v>0</v>
      </c>
      <c r="L24" s="83">
        <f t="shared" ref="L24" si="36">H24-K24</f>
        <v>2231.16</v>
      </c>
      <c r="M24" s="74"/>
    </row>
    <row r="25" spans="1:13" s="18" customFormat="1">
      <c r="A25" s="97" t="s">
        <v>107</v>
      </c>
      <c r="B25" s="98"/>
      <c r="C25" s="83"/>
      <c r="D25" s="74"/>
      <c r="E25" s="87"/>
      <c r="F25" s="83"/>
      <c r="G25" s="89"/>
      <c r="H25" s="87"/>
      <c r="I25" s="83"/>
      <c r="J25" s="83"/>
      <c r="K25" s="63"/>
      <c r="L25" s="83"/>
      <c r="M25" s="74"/>
    </row>
    <row r="26" spans="1:13">
      <c r="A26" s="95" t="s">
        <v>17</v>
      </c>
      <c r="B26" s="96"/>
      <c r="C26" s="62">
        <v>156.34</v>
      </c>
      <c r="D26" s="76">
        <v>15</v>
      </c>
      <c r="E26" s="86">
        <f t="shared" ref="E26" si="37">C26*D26</f>
        <v>2345.1</v>
      </c>
      <c r="F26" s="62">
        <v>9.2899999999999991</v>
      </c>
      <c r="G26" s="88"/>
      <c r="H26" s="86">
        <f t="shared" ref="H26" si="38">E26+F26+G26</f>
        <v>2354.39</v>
      </c>
      <c r="I26" s="62">
        <v>0</v>
      </c>
      <c r="J26" s="83">
        <v>0</v>
      </c>
      <c r="K26" s="62">
        <f t="shared" ref="K26" si="39">I26+J26</f>
        <v>0</v>
      </c>
      <c r="L26" s="83">
        <f t="shared" ref="L26" si="40">H26-K26</f>
        <v>2354.39</v>
      </c>
      <c r="M26" s="106"/>
    </row>
    <row r="27" spans="1:13">
      <c r="A27" s="97" t="s">
        <v>106</v>
      </c>
      <c r="B27" s="98"/>
      <c r="C27" s="63"/>
      <c r="D27" s="77"/>
      <c r="E27" s="87"/>
      <c r="F27" s="63"/>
      <c r="G27" s="89"/>
      <c r="H27" s="87"/>
      <c r="I27" s="63"/>
      <c r="J27" s="83"/>
      <c r="K27" s="63"/>
      <c r="L27" s="83"/>
      <c r="M27" s="73"/>
    </row>
    <row r="28" spans="1:13">
      <c r="A28" s="95" t="s">
        <v>18</v>
      </c>
      <c r="B28" s="96"/>
      <c r="C28" s="62">
        <v>130.61000000000001</v>
      </c>
      <c r="D28" s="76">
        <v>15</v>
      </c>
      <c r="E28" s="86">
        <f t="shared" ref="E28" si="41">C28*D28</f>
        <v>1959.15</v>
      </c>
      <c r="F28" s="62">
        <v>74.34</v>
      </c>
      <c r="G28" s="88"/>
      <c r="H28" s="86">
        <f t="shared" ref="H28" si="42">E28+F28+G28</f>
        <v>2033.49</v>
      </c>
      <c r="I28" s="62"/>
      <c r="J28" s="83">
        <v>0</v>
      </c>
      <c r="K28" s="62">
        <f t="shared" ref="K28" si="43">I28+J28</f>
        <v>0</v>
      </c>
      <c r="L28" s="83">
        <f t="shared" ref="L28" si="44">H28-K28</f>
        <v>2033.49</v>
      </c>
      <c r="M28" s="72"/>
    </row>
    <row r="29" spans="1:13">
      <c r="A29" s="97" t="s">
        <v>19</v>
      </c>
      <c r="B29" s="98"/>
      <c r="C29" s="63"/>
      <c r="D29" s="77"/>
      <c r="E29" s="87"/>
      <c r="F29" s="63"/>
      <c r="G29" s="89"/>
      <c r="H29" s="87"/>
      <c r="I29" s="63"/>
      <c r="J29" s="83"/>
      <c r="K29" s="63"/>
      <c r="L29" s="83"/>
      <c r="M29" s="73"/>
    </row>
    <row r="30" spans="1:13">
      <c r="A30" s="74" t="s">
        <v>9</v>
      </c>
      <c r="B30" s="74"/>
      <c r="C30" s="46"/>
      <c r="D30" s="46"/>
      <c r="E30" s="46">
        <f t="shared" ref="E30:I30" si="45">SUM(E4:E29)</f>
        <v>40448.100000000006</v>
      </c>
      <c r="F30" s="46">
        <f t="shared" si="45"/>
        <v>139.79</v>
      </c>
      <c r="G30" s="47">
        <f>SUM(G4:G29)</f>
        <v>0</v>
      </c>
      <c r="H30" s="46">
        <f t="shared" si="45"/>
        <v>40587.890000000007</v>
      </c>
      <c r="I30" s="46">
        <f t="shared" si="45"/>
        <v>1838.11</v>
      </c>
      <c r="J30" s="46">
        <f>SUM(J4:J29)</f>
        <v>0</v>
      </c>
      <c r="K30" s="46">
        <f>SUM(K4:K29)</f>
        <v>1838.11</v>
      </c>
      <c r="L30" s="46">
        <f>SUM(L4:L29)</f>
        <v>38749.780000000006</v>
      </c>
    </row>
    <row r="34" spans="1:13">
      <c r="A34" s="64" t="s">
        <v>79</v>
      </c>
      <c r="B34" s="64"/>
      <c r="C34" s="64"/>
      <c r="D34" s="64"/>
      <c r="H34" s="64" t="s">
        <v>113</v>
      </c>
      <c r="I34" s="64"/>
      <c r="J34" s="64"/>
      <c r="K34" s="64"/>
      <c r="L34" s="64"/>
    </row>
    <row r="35" spans="1:13">
      <c r="A35" s="64" t="s">
        <v>80</v>
      </c>
      <c r="B35" s="64"/>
      <c r="C35" s="64"/>
      <c r="D35" s="64"/>
      <c r="H35" s="64" t="s">
        <v>114</v>
      </c>
      <c r="I35" s="64"/>
      <c r="J35" s="64"/>
      <c r="K35" s="64"/>
      <c r="L35" s="64"/>
      <c r="M35" s="14"/>
    </row>
    <row r="36" spans="1:13">
      <c r="A36" s="123" t="s">
        <v>131</v>
      </c>
      <c r="B36" s="123"/>
      <c r="C36" s="123"/>
      <c r="D36" s="123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4" t="s">
        <v>85</v>
      </c>
    </row>
    <row r="40" spans="1:13" ht="15" customHeight="1">
      <c r="A40" s="90" t="s">
        <v>0</v>
      </c>
      <c r="B40" s="91"/>
      <c r="C40" s="94" t="s">
        <v>1</v>
      </c>
      <c r="D40" s="82" t="s">
        <v>2</v>
      </c>
      <c r="E40" s="82" t="s">
        <v>7</v>
      </c>
      <c r="F40" s="99" t="s">
        <v>3</v>
      </c>
      <c r="G40" s="82" t="s">
        <v>97</v>
      </c>
      <c r="H40" s="82" t="s">
        <v>98</v>
      </c>
      <c r="I40" s="82" t="s">
        <v>121</v>
      </c>
      <c r="J40" s="82"/>
      <c r="K40" s="40" t="s">
        <v>123</v>
      </c>
      <c r="L40" s="82" t="s">
        <v>5</v>
      </c>
      <c r="M40" s="52" t="s">
        <v>6</v>
      </c>
    </row>
    <row r="41" spans="1:13" ht="11.25" customHeight="1">
      <c r="A41" s="92"/>
      <c r="B41" s="93"/>
      <c r="C41" s="94"/>
      <c r="D41" s="82"/>
      <c r="E41" s="82"/>
      <c r="F41" s="99"/>
      <c r="G41" s="82"/>
      <c r="H41" s="82"/>
      <c r="I41" s="48" t="s">
        <v>4</v>
      </c>
      <c r="J41" s="49" t="s">
        <v>120</v>
      </c>
      <c r="K41" s="41" t="s">
        <v>124</v>
      </c>
      <c r="L41" s="82"/>
      <c r="M41" s="52"/>
    </row>
    <row r="42" spans="1:13" ht="12.75" customHeight="1">
      <c r="A42" s="78" t="s">
        <v>20</v>
      </c>
      <c r="B42" s="78"/>
      <c r="C42" s="62">
        <v>246.02</v>
      </c>
      <c r="D42" s="76">
        <v>15</v>
      </c>
      <c r="E42" s="62">
        <f>C42*D42</f>
        <v>3690.3</v>
      </c>
      <c r="F42" s="62"/>
      <c r="G42" s="62"/>
      <c r="H42" s="62">
        <f>E42+F42+G42</f>
        <v>3690.3</v>
      </c>
      <c r="I42" s="62">
        <v>299.51</v>
      </c>
      <c r="J42" s="62">
        <v>0</v>
      </c>
      <c r="K42" s="62">
        <f>I42+J42</f>
        <v>299.51</v>
      </c>
      <c r="L42" s="62">
        <f>H42-K42</f>
        <v>3390.79</v>
      </c>
      <c r="M42" s="72"/>
    </row>
    <row r="43" spans="1:13" ht="12" customHeight="1">
      <c r="A43" s="75" t="s">
        <v>21</v>
      </c>
      <c r="B43" s="75"/>
      <c r="C43" s="63"/>
      <c r="D43" s="77"/>
      <c r="E43" s="63"/>
      <c r="F43" s="63"/>
      <c r="G43" s="63"/>
      <c r="H43" s="63"/>
      <c r="I43" s="63"/>
      <c r="J43" s="63"/>
      <c r="K43" s="63"/>
      <c r="L43" s="63"/>
      <c r="M43" s="73"/>
    </row>
    <row r="44" spans="1:13">
      <c r="A44" s="78" t="s">
        <v>22</v>
      </c>
      <c r="B44" s="78"/>
      <c r="C44" s="62">
        <v>130.15</v>
      </c>
      <c r="D44" s="76">
        <v>15</v>
      </c>
      <c r="E44" s="62">
        <f>C44*D44</f>
        <v>1952.25</v>
      </c>
      <c r="F44" s="62">
        <v>74.78</v>
      </c>
      <c r="G44" s="62"/>
      <c r="H44" s="62">
        <f t="shared" ref="H44" si="46">E44+F44+G44</f>
        <v>2027.03</v>
      </c>
      <c r="I44" s="62"/>
      <c r="J44" s="62">
        <v>0</v>
      </c>
      <c r="K44" s="62">
        <f t="shared" ref="K44" si="47">I44+J44</f>
        <v>0</v>
      </c>
      <c r="L44" s="62">
        <f t="shared" ref="L44" si="48">H44-K44</f>
        <v>2027.03</v>
      </c>
      <c r="M44" s="72"/>
    </row>
    <row r="45" spans="1:13" ht="13.5" customHeight="1">
      <c r="A45" s="75" t="s">
        <v>23</v>
      </c>
      <c r="B45" s="75"/>
      <c r="C45" s="63"/>
      <c r="D45" s="77"/>
      <c r="E45" s="63"/>
      <c r="F45" s="63"/>
      <c r="G45" s="63"/>
      <c r="H45" s="63"/>
      <c r="I45" s="63"/>
      <c r="J45" s="63"/>
      <c r="K45" s="63"/>
      <c r="L45" s="63"/>
      <c r="M45" s="73"/>
    </row>
    <row r="46" spans="1:13">
      <c r="A46" s="78" t="s">
        <v>24</v>
      </c>
      <c r="B46" s="78"/>
      <c r="C46" s="62">
        <v>130.15</v>
      </c>
      <c r="D46" s="76">
        <v>15</v>
      </c>
      <c r="E46" s="62">
        <f>C46*D46</f>
        <v>1952.25</v>
      </c>
      <c r="F46" s="62">
        <v>74.78</v>
      </c>
      <c r="G46" s="62"/>
      <c r="H46" s="62">
        <f t="shared" ref="H46" si="49">E46+F46+G46</f>
        <v>2027.03</v>
      </c>
      <c r="I46" s="62"/>
      <c r="J46" s="62">
        <v>0</v>
      </c>
      <c r="K46" s="62">
        <f t="shared" ref="K46" si="50">I46+J46</f>
        <v>0</v>
      </c>
      <c r="L46" s="62">
        <f t="shared" ref="L46" si="51">H46-K46</f>
        <v>2027.03</v>
      </c>
      <c r="M46" s="72"/>
    </row>
    <row r="47" spans="1:13">
      <c r="A47" s="75" t="s">
        <v>23</v>
      </c>
      <c r="B47" s="75"/>
      <c r="C47" s="63"/>
      <c r="D47" s="77"/>
      <c r="E47" s="63"/>
      <c r="F47" s="63"/>
      <c r="G47" s="63"/>
      <c r="H47" s="63"/>
      <c r="I47" s="63"/>
      <c r="J47" s="63"/>
      <c r="K47" s="63"/>
      <c r="L47" s="63"/>
      <c r="M47" s="73"/>
    </row>
    <row r="48" spans="1:13">
      <c r="A48" s="78" t="s">
        <v>119</v>
      </c>
      <c r="B48" s="78"/>
      <c r="C48" s="62">
        <v>203.91</v>
      </c>
      <c r="D48" s="76">
        <v>15</v>
      </c>
      <c r="E48" s="62">
        <f>C48*D48</f>
        <v>3058.65</v>
      </c>
      <c r="F48" s="62"/>
      <c r="G48" s="62"/>
      <c r="H48" s="62">
        <f t="shared" ref="H48" si="52">E48+F48+G48</f>
        <v>3058.65</v>
      </c>
      <c r="I48" s="62">
        <v>83.33</v>
      </c>
      <c r="J48" s="62">
        <v>0</v>
      </c>
      <c r="K48" s="62">
        <f t="shared" ref="K48" si="53">I48+J48</f>
        <v>83.33</v>
      </c>
      <c r="L48" s="62">
        <f t="shared" ref="L48" si="54">H48-K48</f>
        <v>2975.32</v>
      </c>
      <c r="M48" s="107"/>
    </row>
    <row r="49" spans="1:13">
      <c r="A49" s="75" t="s">
        <v>25</v>
      </c>
      <c r="B49" s="75"/>
      <c r="C49" s="63"/>
      <c r="D49" s="77"/>
      <c r="E49" s="63"/>
      <c r="F49" s="63"/>
      <c r="G49" s="63"/>
      <c r="H49" s="63"/>
      <c r="I49" s="63"/>
      <c r="J49" s="63"/>
      <c r="K49" s="63"/>
      <c r="L49" s="63"/>
      <c r="M49" s="73"/>
    </row>
    <row r="50" spans="1:13">
      <c r="A50" s="78" t="s">
        <v>26</v>
      </c>
      <c r="B50" s="78"/>
      <c r="C50" s="62">
        <v>203.91</v>
      </c>
      <c r="D50" s="76">
        <v>15</v>
      </c>
      <c r="E50" s="62">
        <f>C50*D50</f>
        <v>3058.65</v>
      </c>
      <c r="F50" s="62"/>
      <c r="G50" s="62"/>
      <c r="H50" s="62">
        <f t="shared" ref="H50" si="55">E50+F50+G50</f>
        <v>3058.65</v>
      </c>
      <c r="I50" s="62">
        <v>83.33</v>
      </c>
      <c r="J50" s="62">
        <v>0</v>
      </c>
      <c r="K50" s="62">
        <f t="shared" ref="K50" si="56">I50+J50</f>
        <v>83.33</v>
      </c>
      <c r="L50" s="62">
        <f t="shared" ref="L50" si="57">H50-K50</f>
        <v>2975.32</v>
      </c>
      <c r="M50" s="72"/>
    </row>
    <row r="51" spans="1:13">
      <c r="A51" s="75" t="s">
        <v>25</v>
      </c>
      <c r="B51" s="75"/>
      <c r="C51" s="63"/>
      <c r="D51" s="77"/>
      <c r="E51" s="63"/>
      <c r="F51" s="63"/>
      <c r="G51" s="63"/>
      <c r="H51" s="63"/>
      <c r="I51" s="63"/>
      <c r="J51" s="63"/>
      <c r="K51" s="63"/>
      <c r="L51" s="63"/>
      <c r="M51" s="73"/>
    </row>
    <row r="52" spans="1:13">
      <c r="A52" s="78" t="s">
        <v>27</v>
      </c>
      <c r="B52" s="78"/>
      <c r="C52" s="62">
        <v>130.15</v>
      </c>
      <c r="D52" s="76">
        <v>15</v>
      </c>
      <c r="E52" s="62">
        <f>C52*D52</f>
        <v>1952.25</v>
      </c>
      <c r="F52" s="62">
        <v>74.78</v>
      </c>
      <c r="G52" s="62"/>
      <c r="H52" s="62">
        <f t="shared" ref="H52" si="58">E52+F52+G52</f>
        <v>2027.03</v>
      </c>
      <c r="I52" s="62"/>
      <c r="J52" s="62">
        <v>0</v>
      </c>
      <c r="K52" s="62">
        <f t="shared" ref="K52" si="59">I52+J52</f>
        <v>0</v>
      </c>
      <c r="L52" s="62">
        <f t="shared" ref="L52" si="60">H52-K52</f>
        <v>2027.03</v>
      </c>
      <c r="M52" s="72"/>
    </row>
    <row r="53" spans="1:13">
      <c r="A53" s="75" t="s">
        <v>23</v>
      </c>
      <c r="B53" s="75"/>
      <c r="C53" s="63"/>
      <c r="D53" s="77"/>
      <c r="E53" s="63"/>
      <c r="F53" s="63"/>
      <c r="G53" s="63"/>
      <c r="H53" s="63"/>
      <c r="I53" s="63"/>
      <c r="J53" s="63"/>
      <c r="K53" s="63"/>
      <c r="L53" s="63"/>
      <c r="M53" s="73"/>
    </row>
    <row r="54" spans="1:13">
      <c r="A54" s="78" t="s">
        <v>28</v>
      </c>
      <c r="B54" s="78"/>
      <c r="C54" s="62">
        <v>203.91</v>
      </c>
      <c r="D54" s="76">
        <v>15</v>
      </c>
      <c r="E54" s="62">
        <f>C54*D54</f>
        <v>3058.65</v>
      </c>
      <c r="F54" s="62"/>
      <c r="G54" s="62"/>
      <c r="H54" s="62">
        <f t="shared" ref="H54" si="61">E54+F54+G54</f>
        <v>3058.65</v>
      </c>
      <c r="I54" s="62">
        <v>83.33</v>
      </c>
      <c r="J54" s="62">
        <v>0</v>
      </c>
      <c r="K54" s="62">
        <f t="shared" ref="K54" si="62">I54+J54</f>
        <v>83.33</v>
      </c>
      <c r="L54" s="62">
        <f t="shared" ref="L54" si="63">H54-K54</f>
        <v>2975.32</v>
      </c>
      <c r="M54" s="72"/>
    </row>
    <row r="55" spans="1:13">
      <c r="A55" s="75" t="s">
        <v>25</v>
      </c>
      <c r="B55" s="75"/>
      <c r="C55" s="63"/>
      <c r="D55" s="77"/>
      <c r="E55" s="63"/>
      <c r="F55" s="63"/>
      <c r="G55" s="63"/>
      <c r="H55" s="63"/>
      <c r="I55" s="63"/>
      <c r="J55" s="63"/>
      <c r="K55" s="63"/>
      <c r="L55" s="63"/>
      <c r="M55" s="73"/>
    </row>
    <row r="56" spans="1:13">
      <c r="A56" s="78" t="s">
        <v>29</v>
      </c>
      <c r="B56" s="78"/>
      <c r="C56" s="62">
        <v>130.15</v>
      </c>
      <c r="D56" s="76">
        <v>15</v>
      </c>
      <c r="E56" s="62">
        <f>C56*D56</f>
        <v>1952.25</v>
      </c>
      <c r="F56" s="62">
        <v>74.78</v>
      </c>
      <c r="G56" s="62"/>
      <c r="H56" s="62">
        <f t="shared" ref="H56" si="64">E56+F56+G56</f>
        <v>2027.03</v>
      </c>
      <c r="I56" s="62"/>
      <c r="J56" s="62">
        <v>0</v>
      </c>
      <c r="K56" s="62">
        <f t="shared" ref="K56" si="65">I56+J56</f>
        <v>0</v>
      </c>
      <c r="L56" s="62">
        <f t="shared" ref="L56" si="66">H56-K56</f>
        <v>2027.03</v>
      </c>
      <c r="M56" s="72"/>
    </row>
    <row r="57" spans="1:13">
      <c r="A57" s="75" t="s">
        <v>23</v>
      </c>
      <c r="B57" s="75"/>
      <c r="C57" s="63"/>
      <c r="D57" s="77"/>
      <c r="E57" s="63"/>
      <c r="F57" s="63"/>
      <c r="G57" s="63"/>
      <c r="H57" s="63"/>
      <c r="I57" s="63"/>
      <c r="J57" s="63"/>
      <c r="K57" s="63"/>
      <c r="L57" s="63"/>
      <c r="M57" s="73"/>
    </row>
    <row r="58" spans="1:13">
      <c r="A58" s="78" t="s">
        <v>30</v>
      </c>
      <c r="B58" s="78"/>
      <c r="C58" s="62">
        <v>203.91</v>
      </c>
      <c r="D58" s="76">
        <v>15</v>
      </c>
      <c r="E58" s="62">
        <f>C58*D58</f>
        <v>3058.65</v>
      </c>
      <c r="F58" s="62"/>
      <c r="G58" s="62"/>
      <c r="H58" s="62">
        <f t="shared" ref="H58" si="67">E58+F58+G58</f>
        <v>3058.65</v>
      </c>
      <c r="I58" s="62">
        <v>83.33</v>
      </c>
      <c r="J58" s="62">
        <v>0</v>
      </c>
      <c r="K58" s="62">
        <f t="shared" ref="K58" si="68">I58+J58</f>
        <v>83.33</v>
      </c>
      <c r="L58" s="62">
        <f t="shared" ref="L58" si="69">H58-K58</f>
        <v>2975.32</v>
      </c>
      <c r="M58" s="72"/>
    </row>
    <row r="59" spans="1:13">
      <c r="A59" s="75" t="s">
        <v>25</v>
      </c>
      <c r="B59" s="75"/>
      <c r="C59" s="63"/>
      <c r="D59" s="77"/>
      <c r="E59" s="63"/>
      <c r="F59" s="63"/>
      <c r="G59" s="63"/>
      <c r="H59" s="63"/>
      <c r="I59" s="63"/>
      <c r="J59" s="63"/>
      <c r="K59" s="63"/>
      <c r="L59" s="63"/>
      <c r="M59" s="73"/>
    </row>
    <row r="60" spans="1:13">
      <c r="A60" s="78" t="s">
        <v>31</v>
      </c>
      <c r="B60" s="78"/>
      <c r="C60" s="62">
        <v>111.33</v>
      </c>
      <c r="D60" s="76">
        <v>15</v>
      </c>
      <c r="E60" s="62">
        <f>C60*D60</f>
        <v>1669.95</v>
      </c>
      <c r="F60" s="62">
        <v>104.85</v>
      </c>
      <c r="G60" s="62"/>
      <c r="H60" s="62">
        <f t="shared" ref="H60" si="70">E60+F60+G60</f>
        <v>1774.8</v>
      </c>
      <c r="I60" s="62"/>
      <c r="J60" s="62">
        <v>0</v>
      </c>
      <c r="K60" s="62">
        <f t="shared" ref="K60" si="71">I60+J60</f>
        <v>0</v>
      </c>
      <c r="L60" s="62">
        <f t="shared" ref="L60" si="72">H60-K60</f>
        <v>1774.8</v>
      </c>
      <c r="M60" s="72"/>
    </row>
    <row r="61" spans="1:13">
      <c r="A61" s="75" t="s">
        <v>32</v>
      </c>
      <c r="B61" s="75"/>
      <c r="C61" s="63"/>
      <c r="D61" s="77"/>
      <c r="E61" s="63"/>
      <c r="F61" s="63"/>
      <c r="G61" s="63"/>
      <c r="H61" s="63"/>
      <c r="I61" s="63"/>
      <c r="J61" s="63"/>
      <c r="K61" s="63"/>
      <c r="L61" s="63"/>
      <c r="M61" s="73"/>
    </row>
    <row r="62" spans="1:13">
      <c r="A62" s="78" t="s">
        <v>33</v>
      </c>
      <c r="B62" s="78"/>
      <c r="C62" s="62">
        <v>100.84</v>
      </c>
      <c r="D62" s="76">
        <v>15</v>
      </c>
      <c r="E62" s="62">
        <f>C62*D62</f>
        <v>1512.6000000000001</v>
      </c>
      <c r="F62" s="62">
        <v>114.92</v>
      </c>
      <c r="G62" s="62"/>
      <c r="H62" s="62">
        <f t="shared" ref="H62" si="73">E62+F62+G62</f>
        <v>1627.5200000000002</v>
      </c>
      <c r="I62" s="62"/>
      <c r="J62" s="62">
        <v>0</v>
      </c>
      <c r="K62" s="62">
        <f t="shared" ref="K62" si="74">I62+J62</f>
        <v>0</v>
      </c>
      <c r="L62" s="62">
        <f t="shared" ref="L62" si="75">H62-K62</f>
        <v>1627.5200000000002</v>
      </c>
      <c r="M62" s="72"/>
    </row>
    <row r="63" spans="1:13">
      <c r="A63" s="75" t="s">
        <v>34</v>
      </c>
      <c r="B63" s="75"/>
      <c r="C63" s="63"/>
      <c r="D63" s="77"/>
      <c r="E63" s="63"/>
      <c r="F63" s="63"/>
      <c r="G63" s="63"/>
      <c r="H63" s="63"/>
      <c r="I63" s="63"/>
      <c r="J63" s="63"/>
      <c r="K63" s="63"/>
      <c r="L63" s="63"/>
      <c r="M63" s="73"/>
    </row>
    <row r="64" spans="1:13">
      <c r="A64" s="78" t="s">
        <v>115</v>
      </c>
      <c r="B64" s="78"/>
      <c r="C64" s="62">
        <v>154.81</v>
      </c>
      <c r="D64" s="76">
        <v>15</v>
      </c>
      <c r="E64" s="62">
        <f>C64*D64</f>
        <v>2322.15</v>
      </c>
      <c r="F64" s="62">
        <v>26.2</v>
      </c>
      <c r="G64" s="62"/>
      <c r="H64" s="62">
        <f t="shared" ref="H64" si="76">E64+F64+G64</f>
        <v>2348.35</v>
      </c>
      <c r="I64" s="62"/>
      <c r="J64" s="62">
        <v>0</v>
      </c>
      <c r="K64" s="62">
        <f t="shared" ref="K64" si="77">I64+J64</f>
        <v>0</v>
      </c>
      <c r="L64" s="62">
        <f t="shared" ref="L64" si="78">H64-K64</f>
        <v>2348.35</v>
      </c>
      <c r="M64" s="72"/>
    </row>
    <row r="65" spans="1:13">
      <c r="A65" s="75" t="s">
        <v>35</v>
      </c>
      <c r="B65" s="75"/>
      <c r="C65" s="63"/>
      <c r="D65" s="77"/>
      <c r="E65" s="63"/>
      <c r="F65" s="63"/>
      <c r="G65" s="63"/>
      <c r="H65" s="63"/>
      <c r="I65" s="63"/>
      <c r="J65" s="63"/>
      <c r="K65" s="63"/>
      <c r="L65" s="63"/>
      <c r="M65" s="73"/>
    </row>
    <row r="66" spans="1:13">
      <c r="A66" s="95" t="s">
        <v>103</v>
      </c>
      <c r="B66" s="96"/>
      <c r="C66" s="62">
        <v>158.41999999999999</v>
      </c>
      <c r="D66" s="76">
        <v>15</v>
      </c>
      <c r="E66" s="62">
        <f>C66*D66</f>
        <v>2376.2999999999997</v>
      </c>
      <c r="F66" s="62">
        <v>5.91</v>
      </c>
      <c r="G66" s="62"/>
      <c r="H66" s="62">
        <f t="shared" ref="H66" si="79">E66+F66+G66</f>
        <v>2382.2099999999996</v>
      </c>
      <c r="I66" s="62"/>
      <c r="J66" s="62">
        <v>0</v>
      </c>
      <c r="K66" s="62">
        <f t="shared" ref="K66" si="80">I66+J66</f>
        <v>0</v>
      </c>
      <c r="L66" s="62">
        <f t="shared" ref="L66" si="81">H66-K66</f>
        <v>2382.2099999999996</v>
      </c>
      <c r="M66" s="9"/>
    </row>
    <row r="67" spans="1:13">
      <c r="A67" s="97" t="s">
        <v>13</v>
      </c>
      <c r="B67" s="98"/>
      <c r="C67" s="63"/>
      <c r="D67" s="77"/>
      <c r="E67" s="63"/>
      <c r="F67" s="63"/>
      <c r="G67" s="63"/>
      <c r="H67" s="63"/>
      <c r="I67" s="63"/>
      <c r="J67" s="63"/>
      <c r="K67" s="63"/>
      <c r="L67" s="63"/>
      <c r="M67" s="9"/>
    </row>
    <row r="68" spans="1:13">
      <c r="A68" s="78" t="s">
        <v>37</v>
      </c>
      <c r="B68" s="78"/>
      <c r="C68" s="62">
        <v>171.04</v>
      </c>
      <c r="D68" s="76">
        <v>4</v>
      </c>
      <c r="E68" s="62">
        <f>C68*D68</f>
        <v>684.16</v>
      </c>
      <c r="F68" s="62"/>
      <c r="G68" s="62"/>
      <c r="H68" s="62">
        <f t="shared" ref="H68" si="82">E68+F68+G68</f>
        <v>684.16</v>
      </c>
      <c r="I68" s="62">
        <v>3.92</v>
      </c>
      <c r="J68" s="62">
        <v>0</v>
      </c>
      <c r="K68" s="62">
        <f t="shared" ref="K68" si="83">I68+J68</f>
        <v>3.92</v>
      </c>
      <c r="L68" s="62">
        <f t="shared" ref="L68" si="84">H68-K68</f>
        <v>680.24</v>
      </c>
      <c r="M68" s="72"/>
    </row>
    <row r="69" spans="1:13">
      <c r="A69" s="75" t="s">
        <v>38</v>
      </c>
      <c r="B69" s="75"/>
      <c r="C69" s="63"/>
      <c r="D69" s="77"/>
      <c r="E69" s="63"/>
      <c r="F69" s="63"/>
      <c r="G69" s="63"/>
      <c r="H69" s="63"/>
      <c r="I69" s="63"/>
      <c r="J69" s="63"/>
      <c r="K69" s="63"/>
      <c r="L69" s="63"/>
      <c r="M69" s="73"/>
    </row>
    <row r="70" spans="1:13" ht="12" customHeight="1">
      <c r="A70" s="78" t="s">
        <v>39</v>
      </c>
      <c r="B70" s="78"/>
      <c r="C70" s="62">
        <v>100.88</v>
      </c>
      <c r="D70" s="76">
        <v>15</v>
      </c>
      <c r="E70" s="62">
        <f>C70*D70</f>
        <v>1513.1999999999998</v>
      </c>
      <c r="F70" s="62">
        <v>114.88</v>
      </c>
      <c r="G70" s="62"/>
      <c r="H70" s="62">
        <f t="shared" ref="H70" si="85">E70+F70+G70</f>
        <v>1628.08</v>
      </c>
      <c r="I70" s="62"/>
      <c r="J70" s="62">
        <v>0</v>
      </c>
      <c r="K70" s="62">
        <f t="shared" ref="K70" si="86">I70+J70</f>
        <v>0</v>
      </c>
      <c r="L70" s="62">
        <f t="shared" ref="L70" si="87">H70-K70</f>
        <v>1628.08</v>
      </c>
      <c r="M70" s="72"/>
    </row>
    <row r="71" spans="1:13" ht="12.75" customHeight="1">
      <c r="A71" s="75" t="s">
        <v>40</v>
      </c>
      <c r="B71" s="75"/>
      <c r="C71" s="63"/>
      <c r="D71" s="77"/>
      <c r="E71" s="63"/>
      <c r="F71" s="63"/>
      <c r="G71" s="63"/>
      <c r="H71" s="63"/>
      <c r="I71" s="63"/>
      <c r="J71" s="63"/>
      <c r="K71" s="63"/>
      <c r="L71" s="63"/>
      <c r="M71" s="73"/>
    </row>
    <row r="72" spans="1:13">
      <c r="A72" s="65" t="s">
        <v>9</v>
      </c>
      <c r="B72" s="65"/>
      <c r="C72" s="11"/>
      <c r="D72" s="11"/>
      <c r="E72" s="11">
        <f>SUM(E42:E71)</f>
        <v>33812.26</v>
      </c>
      <c r="F72" s="11">
        <f>SUM(F42:F71)</f>
        <v>665.88</v>
      </c>
      <c r="G72" s="12">
        <v>0</v>
      </c>
      <c r="H72" s="11">
        <f>SUM(H42:H71)</f>
        <v>34478.14</v>
      </c>
      <c r="I72" s="11">
        <f>SUM(I42:I71)</f>
        <v>636.75</v>
      </c>
      <c r="J72" s="11">
        <f>SUM(J42:J71)</f>
        <v>0</v>
      </c>
      <c r="K72" s="11">
        <f>SUM(K42:K71)</f>
        <v>636.75</v>
      </c>
      <c r="L72" s="11">
        <f>SUM(L42:L71)</f>
        <v>33841.39</v>
      </c>
    </row>
    <row r="73" spans="1:13">
      <c r="A73" s="64" t="s">
        <v>79</v>
      </c>
      <c r="B73" s="64"/>
      <c r="C73" s="64"/>
      <c r="D73" s="64"/>
      <c r="H73" s="64" t="s">
        <v>113</v>
      </c>
      <c r="I73" s="64"/>
      <c r="J73" s="64"/>
      <c r="K73" s="64"/>
      <c r="L73" s="64"/>
      <c r="M73" s="4"/>
    </row>
    <row r="74" spans="1:13" s="5" customFormat="1">
      <c r="A74" s="112" t="s">
        <v>80</v>
      </c>
      <c r="B74" s="112"/>
      <c r="C74" s="112"/>
      <c r="D74" s="112"/>
      <c r="F74" s="6"/>
      <c r="H74" s="112" t="s">
        <v>114</v>
      </c>
      <c r="I74" s="112"/>
      <c r="J74" s="112"/>
      <c r="K74" s="112"/>
      <c r="L74" s="112"/>
      <c r="M74" s="7"/>
    </row>
    <row r="75" spans="1:13" s="5" customFormat="1">
      <c r="A75" s="123" t="s">
        <v>131</v>
      </c>
      <c r="B75" s="123"/>
      <c r="C75" s="123"/>
      <c r="D75" s="123"/>
      <c r="F75" s="6"/>
      <c r="H75" s="8"/>
      <c r="I75" s="8"/>
      <c r="J75" s="8"/>
      <c r="K75" s="29"/>
      <c r="L75" s="8"/>
      <c r="M75" s="7"/>
    </row>
    <row r="76" spans="1:13" ht="15" customHeight="1">
      <c r="A76" s="55" t="s">
        <v>0</v>
      </c>
      <c r="B76" s="56"/>
      <c r="C76" s="59" t="s">
        <v>1</v>
      </c>
      <c r="D76" s="52" t="s">
        <v>2</v>
      </c>
      <c r="E76" s="52" t="s">
        <v>7</v>
      </c>
      <c r="F76" s="53" t="s">
        <v>3</v>
      </c>
      <c r="G76" s="52" t="s">
        <v>97</v>
      </c>
      <c r="H76" s="52" t="s">
        <v>98</v>
      </c>
      <c r="I76" s="52" t="s">
        <v>121</v>
      </c>
      <c r="J76" s="52"/>
      <c r="K76" s="26" t="s">
        <v>123</v>
      </c>
      <c r="L76" s="52" t="s">
        <v>5</v>
      </c>
      <c r="M76" s="34" t="s">
        <v>89</v>
      </c>
    </row>
    <row r="77" spans="1:13">
      <c r="A77" s="57"/>
      <c r="B77" s="58"/>
      <c r="C77" s="59"/>
      <c r="D77" s="52"/>
      <c r="E77" s="52"/>
      <c r="F77" s="53"/>
      <c r="G77" s="52"/>
      <c r="H77" s="52"/>
      <c r="I77" s="10" t="s">
        <v>4</v>
      </c>
      <c r="J77" s="2" t="s">
        <v>120</v>
      </c>
      <c r="K77" s="27" t="s">
        <v>124</v>
      </c>
      <c r="L77" s="52"/>
      <c r="M77" s="33" t="s">
        <v>6</v>
      </c>
    </row>
    <row r="78" spans="1:13">
      <c r="A78" s="103" t="s">
        <v>41</v>
      </c>
      <c r="B78" s="103"/>
      <c r="C78" s="68">
        <v>239.43</v>
      </c>
      <c r="D78" s="72">
        <v>15</v>
      </c>
      <c r="E78" s="68">
        <f>C78*D78</f>
        <v>3591.4500000000003</v>
      </c>
      <c r="F78" s="68"/>
      <c r="G78" s="68"/>
      <c r="H78" s="68">
        <f>E78+F78+G78</f>
        <v>3591.4500000000003</v>
      </c>
      <c r="I78" s="68">
        <v>179.25</v>
      </c>
      <c r="J78" s="68">
        <v>0</v>
      </c>
      <c r="K78" s="68">
        <f>I78+J78</f>
        <v>179.25</v>
      </c>
      <c r="L78" s="62">
        <f>H78-K78</f>
        <v>3412.2000000000003</v>
      </c>
      <c r="M78" s="72"/>
    </row>
    <row r="79" spans="1:13">
      <c r="A79" s="61" t="s">
        <v>42</v>
      </c>
      <c r="B79" s="61"/>
      <c r="C79" s="69"/>
      <c r="D79" s="73"/>
      <c r="E79" s="69"/>
      <c r="F79" s="69"/>
      <c r="G79" s="69"/>
      <c r="H79" s="69"/>
      <c r="I79" s="69"/>
      <c r="J79" s="69"/>
      <c r="K79" s="69"/>
      <c r="L79" s="63"/>
      <c r="M79" s="73"/>
    </row>
    <row r="80" spans="1:13" s="18" customFormat="1">
      <c r="A80" s="78" t="s">
        <v>43</v>
      </c>
      <c r="B80" s="78"/>
      <c r="C80" s="62">
        <v>106.83</v>
      </c>
      <c r="D80" s="76">
        <v>15</v>
      </c>
      <c r="E80" s="62">
        <f>C80*D80</f>
        <v>1602.45</v>
      </c>
      <c r="F80" s="62">
        <v>109.17</v>
      </c>
      <c r="G80" s="68"/>
      <c r="H80" s="68">
        <f t="shared" ref="H80" si="88">E80+F80+G80</f>
        <v>1711.6200000000001</v>
      </c>
      <c r="I80" s="62"/>
      <c r="J80" s="62">
        <v>0</v>
      </c>
      <c r="K80" s="68">
        <f t="shared" ref="K80" si="89">I80+J80</f>
        <v>0</v>
      </c>
      <c r="L80" s="62">
        <f t="shared" ref="L80" si="90">H80-K80</f>
        <v>1711.6200000000001</v>
      </c>
      <c r="M80" s="76"/>
    </row>
    <row r="81" spans="1:13" s="18" customFormat="1">
      <c r="A81" s="75" t="s">
        <v>47</v>
      </c>
      <c r="B81" s="75"/>
      <c r="C81" s="63"/>
      <c r="D81" s="77"/>
      <c r="E81" s="63"/>
      <c r="F81" s="63"/>
      <c r="G81" s="69"/>
      <c r="H81" s="69"/>
      <c r="I81" s="63"/>
      <c r="J81" s="63"/>
      <c r="K81" s="69"/>
      <c r="L81" s="63"/>
      <c r="M81" s="77"/>
    </row>
    <row r="82" spans="1:13">
      <c r="A82" s="103" t="s">
        <v>44</v>
      </c>
      <c r="B82" s="103"/>
      <c r="C82" s="68">
        <v>169.2</v>
      </c>
      <c r="D82" s="72">
        <v>15</v>
      </c>
      <c r="E82" s="68">
        <f>C82*D82</f>
        <v>2538</v>
      </c>
      <c r="F82" s="68"/>
      <c r="G82" s="68"/>
      <c r="H82" s="68">
        <f t="shared" ref="H82" si="91">E82+F82+G82</f>
        <v>2538</v>
      </c>
      <c r="I82" s="68">
        <v>11.69</v>
      </c>
      <c r="J82" s="68">
        <v>0</v>
      </c>
      <c r="K82" s="68">
        <f t="shared" ref="K82" si="92">I82+J82</f>
        <v>11.69</v>
      </c>
      <c r="L82" s="62">
        <f t="shared" ref="L82" si="93">H82-K82</f>
        <v>2526.31</v>
      </c>
      <c r="M82" s="72"/>
    </row>
    <row r="83" spans="1:13">
      <c r="A83" s="61" t="s">
        <v>25</v>
      </c>
      <c r="B83" s="61"/>
      <c r="C83" s="69"/>
      <c r="D83" s="73"/>
      <c r="E83" s="69"/>
      <c r="F83" s="69"/>
      <c r="G83" s="69"/>
      <c r="H83" s="69"/>
      <c r="I83" s="69"/>
      <c r="J83" s="69"/>
      <c r="K83" s="69"/>
      <c r="L83" s="63"/>
      <c r="M83" s="73"/>
    </row>
    <row r="84" spans="1:13">
      <c r="A84" s="103" t="s">
        <v>45</v>
      </c>
      <c r="B84" s="103"/>
      <c r="C84" s="68">
        <v>169.2</v>
      </c>
      <c r="D84" s="72">
        <v>15</v>
      </c>
      <c r="E84" s="68">
        <f>C84*D84</f>
        <v>2538</v>
      </c>
      <c r="F84" s="68"/>
      <c r="G84" s="68"/>
      <c r="H84" s="68">
        <f t="shared" ref="H84:H86" si="94">E84+F84+G84</f>
        <v>2538</v>
      </c>
      <c r="I84" s="68">
        <v>11.69</v>
      </c>
      <c r="J84" s="68">
        <v>0</v>
      </c>
      <c r="K84" s="68">
        <f t="shared" ref="K84:K86" si="95">I84+J84</f>
        <v>11.69</v>
      </c>
      <c r="L84" s="62">
        <f t="shared" ref="L84:L86" si="96">H84-K84</f>
        <v>2526.31</v>
      </c>
      <c r="M84" s="72"/>
    </row>
    <row r="85" spans="1:13">
      <c r="A85" s="61" t="s">
        <v>25</v>
      </c>
      <c r="B85" s="61"/>
      <c r="C85" s="69"/>
      <c r="D85" s="73"/>
      <c r="E85" s="69"/>
      <c r="F85" s="69"/>
      <c r="G85" s="69"/>
      <c r="H85" s="69"/>
      <c r="I85" s="69"/>
      <c r="J85" s="69"/>
      <c r="K85" s="69"/>
      <c r="L85" s="63"/>
      <c r="M85" s="73"/>
    </row>
    <row r="86" spans="1:13">
      <c r="A86" s="124" t="s">
        <v>130</v>
      </c>
      <c r="B86" s="125"/>
      <c r="C86" s="68">
        <v>169.2</v>
      </c>
      <c r="D86" s="72">
        <v>15</v>
      </c>
      <c r="E86" s="68">
        <f>C86*D86</f>
        <v>2538</v>
      </c>
      <c r="F86" s="68"/>
      <c r="G86" s="68"/>
      <c r="H86" s="68">
        <f t="shared" si="94"/>
        <v>2538</v>
      </c>
      <c r="I86" s="68">
        <v>11.69</v>
      </c>
      <c r="J86" s="68"/>
      <c r="K86" s="68">
        <f t="shared" si="95"/>
        <v>11.69</v>
      </c>
      <c r="L86" s="62">
        <f t="shared" si="96"/>
        <v>2526.31</v>
      </c>
      <c r="M86" s="72"/>
    </row>
    <row r="87" spans="1:13">
      <c r="A87" s="126" t="s">
        <v>25</v>
      </c>
      <c r="B87" s="127"/>
      <c r="C87" s="69"/>
      <c r="D87" s="73"/>
      <c r="E87" s="69"/>
      <c r="F87" s="69"/>
      <c r="G87" s="69"/>
      <c r="H87" s="69"/>
      <c r="I87" s="69"/>
      <c r="J87" s="69"/>
      <c r="K87" s="69"/>
      <c r="L87" s="63"/>
      <c r="M87" s="73"/>
    </row>
    <row r="88" spans="1:13">
      <c r="A88" s="103" t="s">
        <v>46</v>
      </c>
      <c r="B88" s="103"/>
      <c r="C88" s="68">
        <v>106.83</v>
      </c>
      <c r="D88" s="72">
        <v>15</v>
      </c>
      <c r="E88" s="68">
        <f>C88*D88</f>
        <v>1602.45</v>
      </c>
      <c r="F88" s="68">
        <v>109.17</v>
      </c>
      <c r="G88" s="68"/>
      <c r="H88" s="68">
        <f t="shared" ref="H88" si="97">E88+F88+G88</f>
        <v>1711.6200000000001</v>
      </c>
      <c r="I88" s="68"/>
      <c r="J88" s="68">
        <v>0</v>
      </c>
      <c r="K88" s="68">
        <f t="shared" ref="K88" si="98">I88+J88</f>
        <v>0</v>
      </c>
      <c r="L88" s="62">
        <f t="shared" ref="L88" si="99">H88-K88</f>
        <v>1711.6200000000001</v>
      </c>
      <c r="M88" s="72"/>
    </row>
    <row r="89" spans="1:13">
      <c r="A89" s="61" t="s">
        <v>47</v>
      </c>
      <c r="B89" s="61"/>
      <c r="C89" s="69"/>
      <c r="D89" s="73"/>
      <c r="E89" s="69"/>
      <c r="F89" s="69"/>
      <c r="G89" s="69"/>
      <c r="H89" s="69"/>
      <c r="I89" s="69"/>
      <c r="J89" s="69"/>
      <c r="K89" s="69"/>
      <c r="L89" s="63"/>
      <c r="M89" s="73"/>
    </row>
    <row r="90" spans="1:13" s="18" customFormat="1">
      <c r="A90" s="78" t="s">
        <v>48</v>
      </c>
      <c r="B90" s="78"/>
      <c r="C90" s="62">
        <v>169.2</v>
      </c>
      <c r="D90" s="76">
        <v>15</v>
      </c>
      <c r="E90" s="62">
        <f>C90*D90</f>
        <v>2538</v>
      </c>
      <c r="F90" s="62"/>
      <c r="G90" s="68"/>
      <c r="H90" s="68">
        <f t="shared" ref="H90" si="100">E90+F90+G90</f>
        <v>2538</v>
      </c>
      <c r="I90" s="62">
        <v>11.69</v>
      </c>
      <c r="J90" s="62">
        <v>0</v>
      </c>
      <c r="K90" s="68">
        <f t="shared" ref="K90" si="101">I90+J90</f>
        <v>11.69</v>
      </c>
      <c r="L90" s="62">
        <f t="shared" ref="L90" si="102">H90-K90</f>
        <v>2526.31</v>
      </c>
      <c r="M90" s="76"/>
    </row>
    <row r="91" spans="1:13" s="18" customFormat="1">
      <c r="A91" s="75" t="s">
        <v>25</v>
      </c>
      <c r="B91" s="75"/>
      <c r="C91" s="63"/>
      <c r="D91" s="77"/>
      <c r="E91" s="63"/>
      <c r="F91" s="63"/>
      <c r="G91" s="69"/>
      <c r="H91" s="69"/>
      <c r="I91" s="63"/>
      <c r="J91" s="63"/>
      <c r="K91" s="69"/>
      <c r="L91" s="63"/>
      <c r="M91" s="77"/>
    </row>
    <row r="92" spans="1:13" s="18" customFormat="1">
      <c r="A92" s="95" t="s">
        <v>108</v>
      </c>
      <c r="B92" s="96"/>
      <c r="C92" s="83">
        <v>275.81</v>
      </c>
      <c r="D92" s="74">
        <v>6</v>
      </c>
      <c r="E92" s="83">
        <f>C92*D92</f>
        <v>1654.8600000000001</v>
      </c>
      <c r="F92" s="83"/>
      <c r="G92" s="68"/>
      <c r="H92" s="68">
        <f t="shared" ref="H92" si="103">E92+F92+G92</f>
        <v>1654.8600000000001</v>
      </c>
      <c r="I92" s="83">
        <v>148.4</v>
      </c>
      <c r="J92" s="83">
        <v>0</v>
      </c>
      <c r="K92" s="68">
        <f t="shared" ref="K92" si="104">I92+J92</f>
        <v>148.4</v>
      </c>
      <c r="L92" s="62">
        <f t="shared" ref="L92" si="105">H92-K92</f>
        <v>1506.46</v>
      </c>
      <c r="M92" s="74"/>
    </row>
    <row r="93" spans="1:13" s="18" customFormat="1">
      <c r="A93" s="97" t="s">
        <v>36</v>
      </c>
      <c r="B93" s="98"/>
      <c r="C93" s="83"/>
      <c r="D93" s="74"/>
      <c r="E93" s="83"/>
      <c r="F93" s="83"/>
      <c r="G93" s="69"/>
      <c r="H93" s="69"/>
      <c r="I93" s="83"/>
      <c r="J93" s="83"/>
      <c r="K93" s="69"/>
      <c r="L93" s="63"/>
      <c r="M93" s="74"/>
    </row>
    <row r="94" spans="1:13" s="18" customFormat="1">
      <c r="A94" s="95" t="s">
        <v>110</v>
      </c>
      <c r="B94" s="96"/>
      <c r="C94" s="83">
        <v>154.81</v>
      </c>
      <c r="D94" s="74">
        <v>15</v>
      </c>
      <c r="E94" s="83">
        <f>C94*D94</f>
        <v>2322.15</v>
      </c>
      <c r="F94" s="83">
        <v>26.2</v>
      </c>
      <c r="G94" s="68"/>
      <c r="H94" s="68">
        <f t="shared" ref="H94" si="106">E94+F94+G94</f>
        <v>2348.35</v>
      </c>
      <c r="I94" s="83"/>
      <c r="J94" s="83">
        <v>0</v>
      </c>
      <c r="K94" s="68">
        <f t="shared" ref="K94" si="107">I94+J94</f>
        <v>0</v>
      </c>
      <c r="L94" s="62">
        <f t="shared" ref="L94" si="108">H94-K94</f>
        <v>2348.35</v>
      </c>
      <c r="M94" s="74"/>
    </row>
    <row r="95" spans="1:13" s="18" customFormat="1">
      <c r="A95" s="97" t="s">
        <v>35</v>
      </c>
      <c r="B95" s="98"/>
      <c r="C95" s="83"/>
      <c r="D95" s="74"/>
      <c r="E95" s="83"/>
      <c r="F95" s="83"/>
      <c r="G95" s="69"/>
      <c r="H95" s="69"/>
      <c r="I95" s="83"/>
      <c r="J95" s="83"/>
      <c r="K95" s="69"/>
      <c r="L95" s="63"/>
      <c r="M95" s="74"/>
    </row>
    <row r="96" spans="1:13">
      <c r="A96" s="103" t="s">
        <v>49</v>
      </c>
      <c r="B96" s="103"/>
      <c r="C96" s="68">
        <v>111.83</v>
      </c>
      <c r="D96" s="72">
        <v>15</v>
      </c>
      <c r="E96" s="83">
        <f>C96*D96</f>
        <v>1677.45</v>
      </c>
      <c r="F96" s="68">
        <v>104.37</v>
      </c>
      <c r="G96" s="68"/>
      <c r="H96" s="68">
        <f t="shared" ref="H96" si="109">E96+F96+G96</f>
        <v>1781.8200000000002</v>
      </c>
      <c r="I96" s="68"/>
      <c r="J96" s="68">
        <v>0</v>
      </c>
      <c r="K96" s="68">
        <f t="shared" ref="K96" si="110">I96+J96</f>
        <v>0</v>
      </c>
      <c r="L96" s="62">
        <f t="shared" ref="L96" si="111">H96-K96</f>
        <v>1781.8200000000002</v>
      </c>
      <c r="M96" s="72"/>
    </row>
    <row r="97" spans="1:13">
      <c r="A97" s="61" t="s">
        <v>32</v>
      </c>
      <c r="B97" s="61"/>
      <c r="C97" s="69"/>
      <c r="D97" s="73"/>
      <c r="E97" s="83"/>
      <c r="F97" s="69"/>
      <c r="G97" s="69"/>
      <c r="H97" s="69"/>
      <c r="I97" s="69"/>
      <c r="J97" s="69"/>
      <c r="K97" s="69"/>
      <c r="L97" s="63"/>
      <c r="M97" s="73"/>
    </row>
    <row r="98" spans="1:13">
      <c r="A98" s="103" t="s">
        <v>50</v>
      </c>
      <c r="B98" s="103"/>
      <c r="C98" s="68">
        <v>171.04</v>
      </c>
      <c r="D98" s="72">
        <v>4</v>
      </c>
      <c r="E98" s="68">
        <f>C98*D98</f>
        <v>684.16</v>
      </c>
      <c r="F98" s="68"/>
      <c r="G98" s="68"/>
      <c r="H98" s="68">
        <f t="shared" ref="H98" si="112">E98+F98+G98</f>
        <v>684.16</v>
      </c>
      <c r="I98" s="68">
        <v>3.92</v>
      </c>
      <c r="J98" s="68">
        <v>0</v>
      </c>
      <c r="K98" s="68">
        <f t="shared" ref="K98" si="113">I98+J98</f>
        <v>3.92</v>
      </c>
      <c r="L98" s="62">
        <f t="shared" ref="L98" si="114">H98-K98</f>
        <v>680.24</v>
      </c>
      <c r="M98" s="72"/>
    </row>
    <row r="99" spans="1:13">
      <c r="A99" s="61" t="s">
        <v>51</v>
      </c>
      <c r="B99" s="61"/>
      <c r="C99" s="69"/>
      <c r="D99" s="73"/>
      <c r="E99" s="69"/>
      <c r="F99" s="69"/>
      <c r="G99" s="69"/>
      <c r="H99" s="69"/>
      <c r="I99" s="69"/>
      <c r="J99" s="69"/>
      <c r="K99" s="69"/>
      <c r="L99" s="63"/>
      <c r="M99" s="73"/>
    </row>
    <row r="100" spans="1:13">
      <c r="A100" s="103" t="s">
        <v>52</v>
      </c>
      <c r="B100" s="103"/>
      <c r="C100" s="68">
        <v>100.84</v>
      </c>
      <c r="D100" s="72">
        <v>15</v>
      </c>
      <c r="E100" s="68">
        <f>C100*D100</f>
        <v>1512.6000000000001</v>
      </c>
      <c r="F100" s="68">
        <v>114.88</v>
      </c>
      <c r="G100" s="68"/>
      <c r="H100" s="68">
        <f t="shared" ref="H100" si="115">E100+F100+G100</f>
        <v>1627.48</v>
      </c>
      <c r="I100" s="68"/>
      <c r="J100" s="68">
        <v>0</v>
      </c>
      <c r="K100" s="68">
        <f t="shared" ref="K100" si="116">I100+J100</f>
        <v>0</v>
      </c>
      <c r="L100" s="62">
        <f t="shared" ref="L100" si="117">H100-K100</f>
        <v>1627.48</v>
      </c>
      <c r="M100" s="72"/>
    </row>
    <row r="101" spans="1:13">
      <c r="A101" s="61" t="s">
        <v>19</v>
      </c>
      <c r="B101" s="61"/>
      <c r="C101" s="69"/>
      <c r="D101" s="73"/>
      <c r="E101" s="69"/>
      <c r="F101" s="69"/>
      <c r="G101" s="69"/>
      <c r="H101" s="69"/>
      <c r="I101" s="69"/>
      <c r="J101" s="69"/>
      <c r="K101" s="69"/>
      <c r="L101" s="63"/>
      <c r="M101" s="73"/>
    </row>
    <row r="102" spans="1:13">
      <c r="A102" s="51" t="s">
        <v>9</v>
      </c>
      <c r="B102" s="51"/>
      <c r="C102" s="11"/>
      <c r="D102" s="11"/>
      <c r="E102" s="11">
        <f>SUM(E78:E101)</f>
        <v>24799.570000000003</v>
      </c>
      <c r="F102" s="11">
        <f>SUM(F78:F101)</f>
        <v>463.78999999999996</v>
      </c>
      <c r="G102" s="12">
        <v>0</v>
      </c>
      <c r="H102" s="11">
        <f>SUM(H78:H101)</f>
        <v>25263.360000000001</v>
      </c>
      <c r="I102" s="11">
        <f>SUM(I78:I101)</f>
        <v>378.33</v>
      </c>
      <c r="J102" s="11">
        <f>SUM(J78:J101)</f>
        <v>0</v>
      </c>
      <c r="K102" s="11">
        <f>SUM(K78:K101)</f>
        <v>378.33</v>
      </c>
      <c r="L102" s="11">
        <f>SUM(L78:L101)</f>
        <v>24885.03</v>
      </c>
      <c r="M102" s="30"/>
    </row>
    <row r="105" spans="1:13">
      <c r="A105" s="64" t="s">
        <v>79</v>
      </c>
      <c r="B105" s="64"/>
      <c r="C105" s="64"/>
      <c r="D105" s="64"/>
      <c r="H105" s="64" t="s">
        <v>113</v>
      </c>
      <c r="I105" s="64"/>
      <c r="J105" s="64"/>
      <c r="K105" s="64"/>
      <c r="L105" s="64"/>
    </row>
    <row r="106" spans="1:13">
      <c r="A106" s="64" t="s">
        <v>80</v>
      </c>
      <c r="B106" s="64"/>
      <c r="C106" s="64"/>
      <c r="D106" s="64"/>
      <c r="H106" s="64" t="s">
        <v>114</v>
      </c>
      <c r="I106" s="64"/>
      <c r="J106" s="64"/>
      <c r="K106" s="64"/>
      <c r="L106" s="64"/>
    </row>
    <row r="107" spans="1:13">
      <c r="A107" s="123" t="s">
        <v>131</v>
      </c>
      <c r="B107" s="123"/>
      <c r="C107" s="123"/>
      <c r="D107" s="123"/>
      <c r="H107" s="3"/>
      <c r="I107" s="3"/>
      <c r="J107" s="3"/>
      <c r="K107" s="28"/>
      <c r="L107" s="3"/>
    </row>
    <row r="110" spans="1:13">
      <c r="M110" s="23" t="s">
        <v>78</v>
      </c>
    </row>
    <row r="111" spans="1:13" ht="15" customHeight="1">
      <c r="A111" s="55" t="s">
        <v>0</v>
      </c>
      <c r="B111" s="56"/>
      <c r="C111" s="59" t="s">
        <v>1</v>
      </c>
      <c r="D111" s="52" t="s">
        <v>2</v>
      </c>
      <c r="E111" s="52" t="s">
        <v>7</v>
      </c>
      <c r="F111" s="53" t="s">
        <v>3</v>
      </c>
      <c r="G111" s="52" t="s">
        <v>97</v>
      </c>
      <c r="H111" s="52" t="s">
        <v>98</v>
      </c>
      <c r="I111" s="52" t="s">
        <v>121</v>
      </c>
      <c r="J111" s="52"/>
      <c r="K111" s="26" t="s">
        <v>123</v>
      </c>
      <c r="L111" s="52" t="s">
        <v>5</v>
      </c>
      <c r="M111" s="59" t="s">
        <v>6</v>
      </c>
    </row>
    <row r="112" spans="1:13">
      <c r="A112" s="57"/>
      <c r="B112" s="58"/>
      <c r="C112" s="59"/>
      <c r="D112" s="52"/>
      <c r="E112" s="52"/>
      <c r="F112" s="53"/>
      <c r="G112" s="52"/>
      <c r="H112" s="52"/>
      <c r="I112" s="10" t="s">
        <v>4</v>
      </c>
      <c r="J112" s="2" t="s">
        <v>120</v>
      </c>
      <c r="K112" s="27" t="s">
        <v>124</v>
      </c>
      <c r="L112" s="52"/>
      <c r="M112" s="81"/>
    </row>
    <row r="113" spans="1:13">
      <c r="A113" s="103" t="s">
        <v>53</v>
      </c>
      <c r="B113" s="103"/>
      <c r="C113" s="68">
        <v>193.79</v>
      </c>
      <c r="D113" s="72">
        <v>15</v>
      </c>
      <c r="E113" s="68">
        <f>C113*D113</f>
        <v>2906.85</v>
      </c>
      <c r="F113" s="68">
        <v>0</v>
      </c>
      <c r="G113" s="68"/>
      <c r="H113" s="68">
        <f>E113+F113+G113</f>
        <v>2906.85</v>
      </c>
      <c r="I113" s="68">
        <v>66.819999999999993</v>
      </c>
      <c r="J113" s="68">
        <v>0</v>
      </c>
      <c r="K113" s="68">
        <f>I113+J113</f>
        <v>66.819999999999993</v>
      </c>
      <c r="L113" s="62">
        <f>H113-K113</f>
        <v>2840.0299999999997</v>
      </c>
      <c r="M113" s="72"/>
    </row>
    <row r="114" spans="1:13">
      <c r="A114" s="61" t="s">
        <v>54</v>
      </c>
      <c r="B114" s="61"/>
      <c r="C114" s="69"/>
      <c r="D114" s="73"/>
      <c r="E114" s="69"/>
      <c r="F114" s="69"/>
      <c r="G114" s="69"/>
      <c r="H114" s="69"/>
      <c r="I114" s="69"/>
      <c r="J114" s="69"/>
      <c r="K114" s="69"/>
      <c r="L114" s="63"/>
      <c r="M114" s="73"/>
    </row>
    <row r="115" spans="1:13">
      <c r="A115" s="103" t="s">
        <v>55</v>
      </c>
      <c r="B115" s="103"/>
      <c r="C115" s="68">
        <v>127.52</v>
      </c>
      <c r="D115" s="72">
        <v>15</v>
      </c>
      <c r="E115" s="68">
        <f>C115*D115</f>
        <v>1912.8</v>
      </c>
      <c r="F115" s="68">
        <v>77.31</v>
      </c>
      <c r="G115" s="68"/>
      <c r="H115" s="68">
        <f t="shared" ref="H115" si="118">E115+F115+G115</f>
        <v>1990.11</v>
      </c>
      <c r="I115" s="68">
        <v>0</v>
      </c>
      <c r="J115" s="68">
        <v>0</v>
      </c>
      <c r="K115" s="68">
        <f t="shared" ref="K115" si="119">I115+J115</f>
        <v>0</v>
      </c>
      <c r="L115" s="62">
        <f>H115-K115</f>
        <v>1990.11</v>
      </c>
      <c r="M115" s="72"/>
    </row>
    <row r="116" spans="1:13">
      <c r="A116" s="61" t="s">
        <v>32</v>
      </c>
      <c r="B116" s="61"/>
      <c r="C116" s="69"/>
      <c r="D116" s="73"/>
      <c r="E116" s="69"/>
      <c r="F116" s="69"/>
      <c r="G116" s="69"/>
      <c r="H116" s="69"/>
      <c r="I116" s="69"/>
      <c r="J116" s="69"/>
      <c r="K116" s="69"/>
      <c r="L116" s="63"/>
      <c r="M116" s="73"/>
    </row>
    <row r="117" spans="1:13">
      <c r="A117" s="103" t="s">
        <v>56</v>
      </c>
      <c r="B117" s="103"/>
      <c r="C117" s="54">
        <v>64.319999999999993</v>
      </c>
      <c r="D117" s="60">
        <v>15</v>
      </c>
      <c r="E117" s="54">
        <f>C117*D117</f>
        <v>964.8</v>
      </c>
      <c r="F117" s="54">
        <v>149.97999999999999</v>
      </c>
      <c r="G117" s="54"/>
      <c r="H117" s="54">
        <f t="shared" ref="H117" si="120">E117+F117+G117</f>
        <v>1114.78</v>
      </c>
      <c r="I117" s="54"/>
      <c r="J117" s="54">
        <v>0</v>
      </c>
      <c r="K117" s="54">
        <f t="shared" ref="K117" si="121">I117+J117</f>
        <v>0</v>
      </c>
      <c r="L117" s="83">
        <f t="shared" ref="L117" si="122">H117-K117</f>
        <v>1114.78</v>
      </c>
      <c r="M117" s="60"/>
    </row>
    <row r="118" spans="1:13">
      <c r="A118" s="61" t="s">
        <v>57</v>
      </c>
      <c r="B118" s="61"/>
      <c r="C118" s="54"/>
      <c r="D118" s="60"/>
      <c r="E118" s="54"/>
      <c r="F118" s="54"/>
      <c r="G118" s="54"/>
      <c r="H118" s="54"/>
      <c r="I118" s="54"/>
      <c r="J118" s="54"/>
      <c r="K118" s="54"/>
      <c r="L118" s="83"/>
      <c r="M118" s="60"/>
    </row>
    <row r="119" spans="1:13">
      <c r="A119" s="103" t="s">
        <v>63</v>
      </c>
      <c r="B119" s="103"/>
      <c r="C119" s="68">
        <v>104.15</v>
      </c>
      <c r="D119" s="72">
        <v>15</v>
      </c>
      <c r="E119" s="68">
        <f>C119*D119</f>
        <v>1562.25</v>
      </c>
      <c r="F119" s="68">
        <v>111.74</v>
      </c>
      <c r="G119" s="68"/>
      <c r="H119" s="68">
        <f>E119+F119+G119</f>
        <v>1673.99</v>
      </c>
      <c r="I119" s="68">
        <v>0</v>
      </c>
      <c r="J119" s="68">
        <v>0</v>
      </c>
      <c r="K119" s="68">
        <f t="shared" ref="K119" si="123">I119+J119</f>
        <v>0</v>
      </c>
      <c r="L119" s="62">
        <f>H119-K119</f>
        <v>1673.99</v>
      </c>
      <c r="M119" s="72"/>
    </row>
    <row r="120" spans="1:13">
      <c r="A120" s="61" t="s">
        <v>19</v>
      </c>
      <c r="B120" s="61"/>
      <c r="C120" s="69"/>
      <c r="D120" s="73"/>
      <c r="E120" s="69"/>
      <c r="F120" s="69"/>
      <c r="G120" s="69"/>
      <c r="H120" s="69"/>
      <c r="I120" s="69"/>
      <c r="J120" s="69"/>
      <c r="K120" s="69"/>
      <c r="L120" s="63"/>
      <c r="M120" s="73"/>
    </row>
    <row r="121" spans="1:13">
      <c r="A121" s="51" t="s">
        <v>9</v>
      </c>
      <c r="B121" s="51"/>
      <c r="C121" s="11"/>
      <c r="D121" s="11"/>
      <c r="E121" s="11">
        <f>SUM(E113:E120)</f>
        <v>7346.7</v>
      </c>
      <c r="F121" s="11">
        <f>SUM(F113:F120)</f>
        <v>339.03</v>
      </c>
      <c r="G121" s="12">
        <v>0</v>
      </c>
      <c r="H121" s="11">
        <f>SUM(H113:H120)</f>
        <v>7685.73</v>
      </c>
      <c r="I121" s="11">
        <f>SUM(I113:I120)</f>
        <v>66.819999999999993</v>
      </c>
      <c r="J121" s="11">
        <f>SUM(J113:J120)</f>
        <v>0</v>
      </c>
      <c r="K121" s="11">
        <f>SUM(K113:K120)</f>
        <v>66.819999999999993</v>
      </c>
      <c r="L121" s="11">
        <f>SUM(L113:L120)</f>
        <v>7618.9099999999989</v>
      </c>
      <c r="M121" s="1"/>
    </row>
    <row r="128" spans="1:13">
      <c r="A128" s="64" t="s">
        <v>79</v>
      </c>
      <c r="B128" s="64"/>
      <c r="C128" s="64"/>
      <c r="D128" s="64"/>
      <c r="H128" s="64" t="s">
        <v>113</v>
      </c>
      <c r="I128" s="64"/>
      <c r="J128" s="64"/>
      <c r="K128" s="64"/>
      <c r="L128" s="64"/>
    </row>
    <row r="129" spans="1:13">
      <c r="A129" s="64" t="s">
        <v>80</v>
      </c>
      <c r="B129" s="64"/>
      <c r="C129" s="64"/>
      <c r="D129" s="64"/>
      <c r="H129" s="64" t="s">
        <v>114</v>
      </c>
      <c r="I129" s="64"/>
      <c r="J129" s="64"/>
      <c r="K129" s="64"/>
      <c r="L129" s="64"/>
    </row>
    <row r="130" spans="1:13">
      <c r="A130" s="123" t="s">
        <v>131</v>
      </c>
      <c r="B130" s="123"/>
      <c r="C130" s="123"/>
      <c r="D130" s="123"/>
    </row>
    <row r="140" spans="1:13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1:13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5" t="s">
        <v>86</v>
      </c>
    </row>
    <row r="145" spans="1:13" ht="15" customHeight="1">
      <c r="A145" s="55" t="s">
        <v>0</v>
      </c>
      <c r="B145" s="56"/>
      <c r="C145" s="59" t="s">
        <v>1</v>
      </c>
      <c r="D145" s="52" t="s">
        <v>2</v>
      </c>
      <c r="E145" s="52" t="s">
        <v>7</v>
      </c>
      <c r="F145" s="53" t="s">
        <v>3</v>
      </c>
      <c r="G145" s="52" t="s">
        <v>97</v>
      </c>
      <c r="H145" s="52" t="s">
        <v>98</v>
      </c>
      <c r="I145" s="52" t="s">
        <v>121</v>
      </c>
      <c r="J145" s="52"/>
      <c r="K145" s="26" t="s">
        <v>123</v>
      </c>
      <c r="L145" s="52" t="s">
        <v>5</v>
      </c>
      <c r="M145" s="52" t="s">
        <v>6</v>
      </c>
    </row>
    <row r="146" spans="1:13">
      <c r="A146" s="57"/>
      <c r="B146" s="58"/>
      <c r="C146" s="59"/>
      <c r="D146" s="52"/>
      <c r="E146" s="52"/>
      <c r="F146" s="53"/>
      <c r="G146" s="52"/>
      <c r="H146" s="52"/>
      <c r="I146" s="10" t="s">
        <v>4</v>
      </c>
      <c r="J146" s="2" t="s">
        <v>120</v>
      </c>
      <c r="K146" s="27" t="s">
        <v>124</v>
      </c>
      <c r="L146" s="52"/>
      <c r="M146" s="52"/>
    </row>
    <row r="147" spans="1:13">
      <c r="A147" s="103" t="s">
        <v>94</v>
      </c>
      <c r="B147" s="103"/>
      <c r="C147" s="68">
        <v>169.42</v>
      </c>
      <c r="D147" s="72">
        <v>15</v>
      </c>
      <c r="E147" s="68">
        <f>C147*D147</f>
        <v>2541.2999999999997</v>
      </c>
      <c r="F147" s="68">
        <v>0</v>
      </c>
      <c r="G147" s="68"/>
      <c r="H147" s="68">
        <f>E147+F147+G147</f>
        <v>2541.2999999999997</v>
      </c>
      <c r="I147" s="68">
        <v>12.05</v>
      </c>
      <c r="J147" s="68">
        <v>0</v>
      </c>
      <c r="K147" s="68">
        <f>I147+J147</f>
        <v>12.05</v>
      </c>
      <c r="L147" s="62">
        <f>H147-K147</f>
        <v>2529.2499999999995</v>
      </c>
      <c r="M147" s="72"/>
    </row>
    <row r="148" spans="1:13">
      <c r="A148" s="61" t="s">
        <v>58</v>
      </c>
      <c r="B148" s="61"/>
      <c r="C148" s="69"/>
      <c r="D148" s="73"/>
      <c r="E148" s="69"/>
      <c r="F148" s="69"/>
      <c r="G148" s="69"/>
      <c r="H148" s="69"/>
      <c r="I148" s="69"/>
      <c r="J148" s="69"/>
      <c r="K148" s="69"/>
      <c r="L148" s="63"/>
      <c r="M148" s="73"/>
    </row>
    <row r="149" spans="1:13">
      <c r="A149" s="103" t="s">
        <v>95</v>
      </c>
      <c r="B149" s="103"/>
      <c r="C149" s="68">
        <v>169.42</v>
      </c>
      <c r="D149" s="72">
        <v>15</v>
      </c>
      <c r="E149" s="68">
        <f>C149*D149</f>
        <v>2541.2999999999997</v>
      </c>
      <c r="F149" s="68">
        <v>0</v>
      </c>
      <c r="G149" s="68"/>
      <c r="H149" s="68">
        <f t="shared" ref="H149" si="124">E149+F149+G149</f>
        <v>2541.2999999999997</v>
      </c>
      <c r="I149" s="68">
        <v>12.05</v>
      </c>
      <c r="J149" s="68">
        <v>0</v>
      </c>
      <c r="K149" s="68">
        <f t="shared" ref="K149" si="125">I149+J149</f>
        <v>12.05</v>
      </c>
      <c r="L149" s="62">
        <f t="shared" ref="L149" si="126">H149-K149</f>
        <v>2529.2499999999995</v>
      </c>
      <c r="M149" s="72"/>
    </row>
    <row r="150" spans="1:13">
      <c r="A150" s="61" t="s">
        <v>58</v>
      </c>
      <c r="B150" s="61"/>
      <c r="C150" s="69"/>
      <c r="D150" s="73"/>
      <c r="E150" s="69"/>
      <c r="F150" s="69"/>
      <c r="G150" s="69"/>
      <c r="H150" s="69"/>
      <c r="I150" s="69"/>
      <c r="J150" s="69"/>
      <c r="K150" s="69"/>
      <c r="L150" s="63"/>
      <c r="M150" s="73"/>
    </row>
    <row r="151" spans="1:13">
      <c r="A151" s="103" t="s">
        <v>59</v>
      </c>
      <c r="B151" s="103"/>
      <c r="C151" s="68">
        <v>169.42</v>
      </c>
      <c r="D151" s="72">
        <v>15</v>
      </c>
      <c r="E151" s="68">
        <f>C151*D151</f>
        <v>2541.2999999999997</v>
      </c>
      <c r="F151" s="68">
        <v>0</v>
      </c>
      <c r="G151" s="68"/>
      <c r="H151" s="68">
        <f t="shared" ref="H151" si="127">E151+F151+G151</f>
        <v>2541.2999999999997</v>
      </c>
      <c r="I151" s="68">
        <v>12.05</v>
      </c>
      <c r="J151" s="68">
        <v>0</v>
      </c>
      <c r="K151" s="68">
        <f t="shared" ref="K151" si="128">I151+J151</f>
        <v>12.05</v>
      </c>
      <c r="L151" s="62">
        <f t="shared" ref="L151" si="129">H151-K151</f>
        <v>2529.2499999999995</v>
      </c>
      <c r="M151" s="72"/>
    </row>
    <row r="152" spans="1:13">
      <c r="A152" s="61" t="s">
        <v>58</v>
      </c>
      <c r="B152" s="61"/>
      <c r="C152" s="69"/>
      <c r="D152" s="73"/>
      <c r="E152" s="69"/>
      <c r="F152" s="69"/>
      <c r="G152" s="69"/>
      <c r="H152" s="69"/>
      <c r="I152" s="69"/>
      <c r="J152" s="69"/>
      <c r="K152" s="69"/>
      <c r="L152" s="63"/>
      <c r="M152" s="73"/>
    </row>
    <row r="153" spans="1:13">
      <c r="A153" s="78" t="s">
        <v>60</v>
      </c>
      <c r="B153" s="78"/>
      <c r="C153" s="62">
        <v>178.1</v>
      </c>
      <c r="D153" s="76">
        <v>15</v>
      </c>
      <c r="E153" s="62">
        <f>C153*D153</f>
        <v>2671.5</v>
      </c>
      <c r="F153" s="62">
        <v>0</v>
      </c>
      <c r="G153" s="62"/>
      <c r="H153" s="62">
        <f t="shared" ref="H153:H155" si="130">E153+F153+G153</f>
        <v>2671.5</v>
      </c>
      <c r="I153" s="62">
        <v>41.21</v>
      </c>
      <c r="J153" s="62">
        <v>0</v>
      </c>
      <c r="K153" s="62">
        <f t="shared" ref="K153" si="131">I153+J153</f>
        <v>41.21</v>
      </c>
      <c r="L153" s="62">
        <f t="shared" ref="L153" si="132">H153-K153</f>
        <v>2630.29</v>
      </c>
      <c r="M153" s="72"/>
    </row>
    <row r="154" spans="1:13">
      <c r="A154" s="75" t="s">
        <v>54</v>
      </c>
      <c r="B154" s="75"/>
      <c r="C154" s="63"/>
      <c r="D154" s="77"/>
      <c r="E154" s="63"/>
      <c r="F154" s="63"/>
      <c r="G154" s="63"/>
      <c r="H154" s="63"/>
      <c r="I154" s="63"/>
      <c r="J154" s="63"/>
      <c r="K154" s="63"/>
      <c r="L154" s="63"/>
      <c r="M154" s="73"/>
    </row>
    <row r="155" spans="1:13">
      <c r="A155" s="95" t="s">
        <v>118</v>
      </c>
      <c r="B155" s="96"/>
      <c r="C155" s="62">
        <v>178.1</v>
      </c>
      <c r="D155" s="76">
        <v>15</v>
      </c>
      <c r="E155" s="62">
        <f>C155*D155</f>
        <v>2671.5</v>
      </c>
      <c r="F155" s="62">
        <v>0</v>
      </c>
      <c r="G155" s="62"/>
      <c r="H155" s="62">
        <f t="shared" si="130"/>
        <v>2671.5</v>
      </c>
      <c r="I155" s="62">
        <v>41.21</v>
      </c>
      <c r="J155" s="62">
        <v>0</v>
      </c>
      <c r="K155" s="62">
        <f t="shared" ref="K155" si="133">I155+J155</f>
        <v>41.21</v>
      </c>
      <c r="L155" s="62">
        <f t="shared" ref="L155" si="134">H155-K155</f>
        <v>2630.29</v>
      </c>
      <c r="M155" s="72"/>
    </row>
    <row r="156" spans="1:13">
      <c r="A156" s="97" t="s">
        <v>54</v>
      </c>
      <c r="B156" s="98"/>
      <c r="C156" s="63"/>
      <c r="D156" s="77"/>
      <c r="E156" s="63"/>
      <c r="F156" s="63"/>
      <c r="G156" s="63"/>
      <c r="H156" s="63"/>
      <c r="I156" s="63"/>
      <c r="J156" s="63"/>
      <c r="K156" s="63"/>
      <c r="L156" s="63"/>
      <c r="M156" s="73"/>
    </row>
    <row r="157" spans="1:13">
      <c r="A157" s="78" t="s">
        <v>61</v>
      </c>
      <c r="B157" s="78"/>
      <c r="C157" s="62">
        <v>120.95</v>
      </c>
      <c r="D157" s="76">
        <v>15</v>
      </c>
      <c r="E157" s="62">
        <f>C157*D157</f>
        <v>1814.25</v>
      </c>
      <c r="F157" s="62">
        <v>83.61</v>
      </c>
      <c r="G157" s="62"/>
      <c r="H157" s="62">
        <f t="shared" ref="H157" si="135">E157+F157+G157</f>
        <v>1897.86</v>
      </c>
      <c r="I157" s="62">
        <v>0</v>
      </c>
      <c r="J157" s="62">
        <v>0</v>
      </c>
      <c r="K157" s="68">
        <f t="shared" ref="K157" si="136">I157+J157</f>
        <v>0</v>
      </c>
      <c r="L157" s="62">
        <f t="shared" ref="L157" si="137">H157-K157</f>
        <v>1897.86</v>
      </c>
      <c r="M157" s="72"/>
    </row>
    <row r="158" spans="1:13">
      <c r="A158" s="75" t="s">
        <v>62</v>
      </c>
      <c r="B158" s="75"/>
      <c r="C158" s="63"/>
      <c r="D158" s="77"/>
      <c r="E158" s="63"/>
      <c r="F158" s="63"/>
      <c r="G158" s="63"/>
      <c r="H158" s="63"/>
      <c r="I158" s="63"/>
      <c r="J158" s="63"/>
      <c r="K158" s="69"/>
      <c r="L158" s="63"/>
      <c r="M158" s="73"/>
    </row>
    <row r="159" spans="1:13">
      <c r="A159" s="103" t="s">
        <v>126</v>
      </c>
      <c r="B159" s="103"/>
      <c r="C159" s="68">
        <v>120.95</v>
      </c>
      <c r="D159" s="72">
        <v>15</v>
      </c>
      <c r="E159" s="68">
        <f>C159*D159</f>
        <v>1814.25</v>
      </c>
      <c r="F159" s="68">
        <v>83.61</v>
      </c>
      <c r="G159" s="68"/>
      <c r="H159" s="68">
        <f>E159+F159+G159</f>
        <v>1897.86</v>
      </c>
      <c r="I159" s="68">
        <v>0</v>
      </c>
      <c r="J159" s="68">
        <v>0</v>
      </c>
      <c r="K159" s="68">
        <f t="shared" ref="K159:K161" si="138">I159+J159</f>
        <v>0</v>
      </c>
      <c r="L159" s="62">
        <f t="shared" ref="L159:L161" si="139">H159-K159</f>
        <v>1897.86</v>
      </c>
      <c r="M159" s="72"/>
    </row>
    <row r="160" spans="1:13">
      <c r="A160" s="61" t="s">
        <v>62</v>
      </c>
      <c r="B160" s="61"/>
      <c r="C160" s="69"/>
      <c r="D160" s="73"/>
      <c r="E160" s="69"/>
      <c r="F160" s="69"/>
      <c r="G160" s="69"/>
      <c r="H160" s="69"/>
      <c r="I160" s="69"/>
      <c r="J160" s="69"/>
      <c r="K160" s="69"/>
      <c r="L160" s="63"/>
      <c r="M160" s="73"/>
    </row>
    <row r="161" spans="1:13">
      <c r="A161" s="103" t="s">
        <v>129</v>
      </c>
      <c r="B161" s="103"/>
      <c r="C161" s="68">
        <v>100.14</v>
      </c>
      <c r="D161" s="72">
        <v>15</v>
      </c>
      <c r="E161" s="68">
        <f>C161*D161</f>
        <v>1502.1</v>
      </c>
      <c r="F161" s="68">
        <v>115.58</v>
      </c>
      <c r="G161" s="68"/>
      <c r="H161" s="68">
        <f>E161+F161+G161</f>
        <v>1617.6799999999998</v>
      </c>
      <c r="I161" s="68">
        <v>0</v>
      </c>
      <c r="J161" s="68">
        <v>0</v>
      </c>
      <c r="K161" s="68">
        <f t="shared" si="138"/>
        <v>0</v>
      </c>
      <c r="L161" s="62">
        <f t="shared" si="139"/>
        <v>1617.6799999999998</v>
      </c>
      <c r="M161" s="72"/>
    </row>
    <row r="162" spans="1:13">
      <c r="A162" s="61" t="s">
        <v>19</v>
      </c>
      <c r="B162" s="61"/>
      <c r="C162" s="69"/>
      <c r="D162" s="73"/>
      <c r="E162" s="69"/>
      <c r="F162" s="69"/>
      <c r="G162" s="69"/>
      <c r="H162" s="69"/>
      <c r="I162" s="69"/>
      <c r="J162" s="69"/>
      <c r="K162" s="69"/>
      <c r="L162" s="63"/>
      <c r="M162" s="73"/>
    </row>
    <row r="163" spans="1:13">
      <c r="A163" s="111" t="s">
        <v>9</v>
      </c>
      <c r="B163" s="111"/>
      <c r="C163" s="11"/>
      <c r="D163" s="11"/>
      <c r="E163" s="11">
        <f>SUM(E147:E162)</f>
        <v>18097.5</v>
      </c>
      <c r="F163" s="11">
        <f>SUM(F147:F162)</f>
        <v>282.8</v>
      </c>
      <c r="G163" s="12">
        <v>0</v>
      </c>
      <c r="H163" s="11">
        <f>SUM(H147:H162)</f>
        <v>18380.3</v>
      </c>
      <c r="I163" s="11">
        <f>SUM(I147:I162)</f>
        <v>118.57000000000002</v>
      </c>
      <c r="J163" s="11">
        <f>SUM(J147:J162)</f>
        <v>0</v>
      </c>
      <c r="K163" s="11">
        <f>SUM(K147:K162)</f>
        <v>118.57000000000002</v>
      </c>
      <c r="L163" s="11">
        <f>SUM(L147:L162)</f>
        <v>18261.73</v>
      </c>
    </row>
    <row r="172" spans="1:13">
      <c r="A172" s="64" t="s">
        <v>79</v>
      </c>
      <c r="B172" s="64"/>
      <c r="C172" s="64"/>
      <c r="D172" s="64"/>
      <c r="H172" s="64" t="s">
        <v>113</v>
      </c>
      <c r="I172" s="64"/>
      <c r="J172" s="64"/>
      <c r="K172" s="64"/>
      <c r="L172" s="64"/>
    </row>
    <row r="173" spans="1:13">
      <c r="A173" s="64" t="s">
        <v>80</v>
      </c>
      <c r="B173" s="64"/>
      <c r="C173" s="64"/>
      <c r="D173" s="64"/>
      <c r="H173" s="64" t="s">
        <v>114</v>
      </c>
      <c r="I173" s="64"/>
      <c r="J173" s="64"/>
      <c r="K173" s="64"/>
      <c r="L173" s="64"/>
    </row>
    <row r="174" spans="1:13">
      <c r="A174" s="123" t="s">
        <v>131</v>
      </c>
      <c r="B174" s="123"/>
      <c r="C174" s="123"/>
      <c r="D174" s="123"/>
    </row>
    <row r="175" spans="1:13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</row>
    <row r="176" spans="1:13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9" spans="1:13">
      <c r="M179" s="24" t="s">
        <v>87</v>
      </c>
    </row>
    <row r="180" spans="1:13" ht="15" customHeight="1">
      <c r="A180" s="55" t="s">
        <v>0</v>
      </c>
      <c r="B180" s="56"/>
      <c r="C180" s="59" t="s">
        <v>1</v>
      </c>
      <c r="D180" s="52" t="s">
        <v>2</v>
      </c>
      <c r="E180" s="52" t="s">
        <v>7</v>
      </c>
      <c r="F180" s="53" t="s">
        <v>3</v>
      </c>
      <c r="G180" s="52" t="s">
        <v>97</v>
      </c>
      <c r="H180" s="52" t="s">
        <v>98</v>
      </c>
      <c r="I180" s="52" t="s">
        <v>121</v>
      </c>
      <c r="J180" s="52"/>
      <c r="K180" s="26" t="s">
        <v>123</v>
      </c>
      <c r="L180" s="52" t="s">
        <v>5</v>
      </c>
      <c r="M180" s="52" t="s">
        <v>6</v>
      </c>
    </row>
    <row r="181" spans="1:13">
      <c r="A181" s="57"/>
      <c r="B181" s="58"/>
      <c r="C181" s="59"/>
      <c r="D181" s="52"/>
      <c r="E181" s="52"/>
      <c r="F181" s="53"/>
      <c r="G181" s="52"/>
      <c r="H181" s="52"/>
      <c r="I181" s="10" t="s">
        <v>4</v>
      </c>
      <c r="J181" s="2" t="s">
        <v>120</v>
      </c>
      <c r="K181" s="27" t="s">
        <v>124</v>
      </c>
      <c r="L181" s="52"/>
      <c r="M181" s="52"/>
    </row>
    <row r="182" spans="1:13">
      <c r="A182" s="130" t="s">
        <v>127</v>
      </c>
      <c r="B182" s="131"/>
      <c r="C182" s="119">
        <v>216.32</v>
      </c>
      <c r="D182" s="121">
        <v>15</v>
      </c>
      <c r="E182" s="68">
        <f>C182*D182</f>
        <v>3244.7999999999997</v>
      </c>
      <c r="F182" s="68">
        <v>0</v>
      </c>
      <c r="G182" s="68"/>
      <c r="H182" s="68">
        <f t="shared" ref="H182:H184" si="140">E182+F182+G182</f>
        <v>3244.7999999999997</v>
      </c>
      <c r="I182" s="119">
        <v>123.84</v>
      </c>
      <c r="J182" s="68">
        <v>0</v>
      </c>
      <c r="K182" s="68">
        <f t="shared" ref="K182:K184" si="141">I182+J182</f>
        <v>123.84</v>
      </c>
      <c r="L182" s="62">
        <f>H182-K182</f>
        <v>3120.9599999999996</v>
      </c>
      <c r="M182" s="39"/>
    </row>
    <row r="183" spans="1:13">
      <c r="A183" s="128" t="s">
        <v>128</v>
      </c>
      <c r="B183" s="129"/>
      <c r="C183" s="120"/>
      <c r="D183" s="122"/>
      <c r="E183" s="69"/>
      <c r="F183" s="69"/>
      <c r="G183" s="69"/>
      <c r="H183" s="69"/>
      <c r="I183" s="120"/>
      <c r="J183" s="69"/>
      <c r="K183" s="69"/>
      <c r="L183" s="63"/>
      <c r="M183" s="39"/>
    </row>
    <row r="184" spans="1:13">
      <c r="A184" s="103" t="s">
        <v>93</v>
      </c>
      <c r="B184" s="103"/>
      <c r="C184" s="68">
        <v>216.32</v>
      </c>
      <c r="D184" s="72">
        <v>15</v>
      </c>
      <c r="E184" s="68">
        <f>C184*D184</f>
        <v>3244.7999999999997</v>
      </c>
      <c r="F184" s="68">
        <v>0</v>
      </c>
      <c r="G184" s="68"/>
      <c r="H184" s="68">
        <f t="shared" si="140"/>
        <v>3244.7999999999997</v>
      </c>
      <c r="I184" s="68">
        <v>123.84</v>
      </c>
      <c r="J184" s="68">
        <v>0</v>
      </c>
      <c r="K184" s="68">
        <f t="shared" si="141"/>
        <v>123.84</v>
      </c>
      <c r="L184" s="62">
        <f>H184-K184</f>
        <v>3120.9599999999996</v>
      </c>
      <c r="M184" s="72"/>
    </row>
    <row r="185" spans="1:13">
      <c r="A185" s="61" t="s">
        <v>36</v>
      </c>
      <c r="B185" s="61"/>
      <c r="C185" s="69"/>
      <c r="D185" s="73"/>
      <c r="E185" s="69"/>
      <c r="F185" s="69"/>
      <c r="G185" s="69"/>
      <c r="H185" s="69"/>
      <c r="I185" s="69"/>
      <c r="J185" s="69"/>
      <c r="K185" s="69"/>
      <c r="L185" s="63"/>
      <c r="M185" s="73"/>
    </row>
    <row r="186" spans="1:13">
      <c r="A186" s="103" t="s">
        <v>64</v>
      </c>
      <c r="B186" s="103"/>
      <c r="C186" s="68">
        <v>216.32</v>
      </c>
      <c r="D186" s="72">
        <v>15</v>
      </c>
      <c r="E186" s="68">
        <f>C186*D186</f>
        <v>3244.7999999999997</v>
      </c>
      <c r="F186" s="68">
        <v>0</v>
      </c>
      <c r="G186" s="68"/>
      <c r="H186" s="68">
        <f t="shared" ref="H186" si="142">E186+F186+G186</f>
        <v>3244.7999999999997</v>
      </c>
      <c r="I186" s="68">
        <v>123.84</v>
      </c>
      <c r="J186" s="68">
        <v>0</v>
      </c>
      <c r="K186" s="68">
        <f t="shared" ref="K186" si="143">I186+J186</f>
        <v>123.84</v>
      </c>
      <c r="L186" s="62">
        <f t="shared" ref="L186" si="144">H186-K186</f>
        <v>3120.9599999999996</v>
      </c>
      <c r="M186" s="72"/>
    </row>
    <row r="187" spans="1:13">
      <c r="A187" s="61" t="s">
        <v>11</v>
      </c>
      <c r="B187" s="61"/>
      <c r="C187" s="69"/>
      <c r="D187" s="73"/>
      <c r="E187" s="69"/>
      <c r="F187" s="69"/>
      <c r="G187" s="69"/>
      <c r="H187" s="69"/>
      <c r="I187" s="69"/>
      <c r="J187" s="69"/>
      <c r="K187" s="69"/>
      <c r="L187" s="63"/>
      <c r="M187" s="73"/>
    </row>
    <row r="188" spans="1:13">
      <c r="A188" s="51" t="s">
        <v>9</v>
      </c>
      <c r="B188" s="51"/>
      <c r="C188" s="11"/>
      <c r="D188" s="11"/>
      <c r="E188" s="11">
        <f>SUM(E182:E187)</f>
        <v>9734.4</v>
      </c>
      <c r="F188" s="11">
        <f>SUM(F184:F187)</f>
        <v>0</v>
      </c>
      <c r="G188" s="12">
        <v>0</v>
      </c>
      <c r="H188" s="11">
        <f>SUM(H184:H187)</f>
        <v>6489.5999999999995</v>
      </c>
      <c r="I188" s="11">
        <f>SUM(I182:I187)</f>
        <v>371.52</v>
      </c>
      <c r="J188" s="11">
        <f>SUM(J184:J187)</f>
        <v>0</v>
      </c>
      <c r="K188" s="11">
        <f>SUM(K184:K187)</f>
        <v>247.68</v>
      </c>
      <c r="L188" s="11">
        <f>SUM(L182:L187)</f>
        <v>9362.8799999999992</v>
      </c>
    </row>
    <row r="206" spans="1:12">
      <c r="A206" s="64" t="s">
        <v>79</v>
      </c>
      <c r="B206" s="64"/>
      <c r="C206" s="64"/>
      <c r="D206" s="64"/>
      <c r="H206" s="64" t="s">
        <v>113</v>
      </c>
      <c r="I206" s="64"/>
      <c r="J206" s="64"/>
      <c r="K206" s="64"/>
      <c r="L206" s="64"/>
    </row>
    <row r="207" spans="1:12">
      <c r="A207" s="64" t="s">
        <v>80</v>
      </c>
      <c r="B207" s="64"/>
      <c r="C207" s="64"/>
      <c r="D207" s="64"/>
      <c r="H207" s="64" t="s">
        <v>114</v>
      </c>
      <c r="I207" s="64"/>
      <c r="J207" s="64"/>
      <c r="K207" s="64"/>
      <c r="L207" s="64"/>
    </row>
    <row r="208" spans="1:12">
      <c r="A208" s="123" t="s">
        <v>131</v>
      </c>
      <c r="B208" s="123"/>
      <c r="C208" s="123"/>
      <c r="D208" s="123"/>
    </row>
    <row r="213" spans="1:13">
      <c r="M213" s="23" t="s">
        <v>87</v>
      </c>
    </row>
    <row r="214" spans="1:13" ht="15" customHeight="1">
      <c r="A214" s="55" t="s">
        <v>0</v>
      </c>
      <c r="B214" s="56"/>
      <c r="C214" s="59" t="s">
        <v>1</v>
      </c>
      <c r="D214" s="52" t="s">
        <v>2</v>
      </c>
      <c r="E214" s="52" t="s">
        <v>7</v>
      </c>
      <c r="F214" s="53" t="s">
        <v>3</v>
      </c>
      <c r="G214" s="52" t="s">
        <v>97</v>
      </c>
      <c r="H214" s="52" t="s">
        <v>98</v>
      </c>
      <c r="I214" s="52" t="s">
        <v>121</v>
      </c>
      <c r="J214" s="52"/>
      <c r="K214" s="26" t="s">
        <v>123</v>
      </c>
      <c r="L214" s="52" t="s">
        <v>5</v>
      </c>
      <c r="M214" s="52" t="s">
        <v>6</v>
      </c>
    </row>
    <row r="215" spans="1:13">
      <c r="A215" s="57"/>
      <c r="B215" s="58"/>
      <c r="C215" s="59"/>
      <c r="D215" s="52"/>
      <c r="E215" s="52"/>
      <c r="F215" s="53"/>
      <c r="G215" s="52"/>
      <c r="H215" s="52"/>
      <c r="I215" s="10" t="s">
        <v>4</v>
      </c>
      <c r="J215" s="2" t="s">
        <v>120</v>
      </c>
      <c r="K215" s="27" t="s">
        <v>124</v>
      </c>
      <c r="L215" s="52"/>
      <c r="M215" s="52"/>
    </row>
    <row r="216" spans="1:13">
      <c r="A216" s="103" t="s">
        <v>65</v>
      </c>
      <c r="B216" s="103"/>
      <c r="C216" s="54">
        <v>120.95</v>
      </c>
      <c r="D216" s="60">
        <v>15</v>
      </c>
      <c r="E216" s="54">
        <f>C216*D216</f>
        <v>1814.25</v>
      </c>
      <c r="F216" s="54">
        <v>83.61</v>
      </c>
      <c r="G216" s="54"/>
      <c r="H216" s="54">
        <f>E216+F216+G216</f>
        <v>1897.86</v>
      </c>
      <c r="I216" s="54">
        <v>0</v>
      </c>
      <c r="J216" s="54">
        <v>0</v>
      </c>
      <c r="K216" s="68">
        <f>I216+J216</f>
        <v>0</v>
      </c>
      <c r="L216" s="83">
        <f>H216-K216</f>
        <v>1897.86</v>
      </c>
      <c r="M216" s="60"/>
    </row>
    <row r="217" spans="1:13">
      <c r="A217" s="61" t="s">
        <v>62</v>
      </c>
      <c r="B217" s="61"/>
      <c r="C217" s="54"/>
      <c r="D217" s="60"/>
      <c r="E217" s="54"/>
      <c r="F217" s="54"/>
      <c r="G217" s="54"/>
      <c r="H217" s="54"/>
      <c r="I217" s="54"/>
      <c r="J217" s="54"/>
      <c r="K217" s="69"/>
      <c r="L217" s="83"/>
      <c r="M217" s="60"/>
    </row>
    <row r="218" spans="1:13">
      <c r="A218" s="51" t="s">
        <v>9</v>
      </c>
      <c r="B218" s="51"/>
      <c r="C218" s="11"/>
      <c r="D218" s="11"/>
      <c r="E218" s="11">
        <f>SUM(E216)</f>
        <v>1814.25</v>
      </c>
      <c r="F218" s="11">
        <f>SUM(F216)</f>
        <v>83.61</v>
      </c>
      <c r="G218" s="12">
        <v>0</v>
      </c>
      <c r="H218" s="11">
        <f>SUM(H216)</f>
        <v>1897.86</v>
      </c>
      <c r="I218" s="11">
        <f>SUM(I216)</f>
        <v>0</v>
      </c>
      <c r="J218" s="11">
        <f>SUM(J216)</f>
        <v>0</v>
      </c>
      <c r="K218" s="11">
        <f>SUM(K216)</f>
        <v>0</v>
      </c>
      <c r="L218" s="11">
        <f>SUM(L216)</f>
        <v>1897.86</v>
      </c>
    </row>
    <row r="230" spans="1:12">
      <c r="A230" s="64" t="s">
        <v>79</v>
      </c>
      <c r="B230" s="64"/>
      <c r="C230" s="64"/>
      <c r="D230" s="64"/>
      <c r="H230" s="64" t="s">
        <v>113</v>
      </c>
      <c r="I230" s="64"/>
      <c r="J230" s="64"/>
      <c r="K230" s="64"/>
      <c r="L230" s="64"/>
    </row>
    <row r="231" spans="1:12">
      <c r="A231" s="64" t="s">
        <v>80</v>
      </c>
      <c r="B231" s="64"/>
      <c r="C231" s="64"/>
      <c r="D231" s="64"/>
      <c r="H231" s="64" t="s">
        <v>114</v>
      </c>
      <c r="I231" s="64"/>
      <c r="J231" s="64"/>
      <c r="K231" s="64"/>
      <c r="L231" s="64"/>
    </row>
    <row r="232" spans="1:12">
      <c r="A232" s="123" t="s">
        <v>131</v>
      </c>
      <c r="B232" s="123"/>
      <c r="C232" s="123"/>
      <c r="D232" s="123"/>
    </row>
    <row r="245" spans="1:13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1:13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1:13" ht="15" customHeight="1">
      <c r="A247" s="55" t="s">
        <v>0</v>
      </c>
      <c r="B247" s="56"/>
      <c r="C247" s="59" t="s">
        <v>1</v>
      </c>
      <c r="D247" s="52" t="s">
        <v>2</v>
      </c>
      <c r="E247" s="52" t="s">
        <v>7</v>
      </c>
      <c r="F247" s="53" t="s">
        <v>3</v>
      </c>
      <c r="G247" s="52" t="s">
        <v>97</v>
      </c>
      <c r="H247" s="52" t="s">
        <v>98</v>
      </c>
      <c r="I247" s="52" t="s">
        <v>121</v>
      </c>
      <c r="J247" s="52"/>
      <c r="K247" s="26" t="s">
        <v>123</v>
      </c>
      <c r="L247" s="52" t="s">
        <v>5</v>
      </c>
      <c r="M247" s="32" t="s">
        <v>88</v>
      </c>
    </row>
    <row r="248" spans="1:13">
      <c r="A248" s="57"/>
      <c r="B248" s="58"/>
      <c r="C248" s="59"/>
      <c r="D248" s="52"/>
      <c r="E248" s="52"/>
      <c r="F248" s="53"/>
      <c r="G248" s="52"/>
      <c r="H248" s="52"/>
      <c r="I248" s="10" t="s">
        <v>4</v>
      </c>
      <c r="J248" s="2" t="s">
        <v>120</v>
      </c>
      <c r="K248" s="27" t="s">
        <v>124</v>
      </c>
      <c r="L248" s="52"/>
      <c r="M248" s="2" t="s">
        <v>6</v>
      </c>
    </row>
    <row r="249" spans="1:13" s="18" customFormat="1">
      <c r="A249" s="105" t="s">
        <v>66</v>
      </c>
      <c r="B249" s="105"/>
      <c r="C249" s="62">
        <v>36.67</v>
      </c>
      <c r="D249" s="76">
        <v>15</v>
      </c>
      <c r="E249" s="70">
        <f>C249*D249</f>
        <v>550.05000000000007</v>
      </c>
      <c r="F249" s="62">
        <v>0</v>
      </c>
      <c r="G249" s="62">
        <f>C249*F249</f>
        <v>0</v>
      </c>
      <c r="H249" s="70">
        <f>E249+F249+G249</f>
        <v>550.05000000000007</v>
      </c>
      <c r="I249" s="62">
        <v>0</v>
      </c>
      <c r="J249" s="62">
        <v>0</v>
      </c>
      <c r="K249" s="62">
        <f>I249+J249</f>
        <v>0</v>
      </c>
      <c r="L249" s="70">
        <f>H249-K249</f>
        <v>550.05000000000007</v>
      </c>
      <c r="M249" s="76"/>
    </row>
    <row r="250" spans="1:13" s="18" customFormat="1">
      <c r="A250" s="104" t="s">
        <v>67</v>
      </c>
      <c r="B250" s="104"/>
      <c r="C250" s="63"/>
      <c r="D250" s="77"/>
      <c r="E250" s="71"/>
      <c r="F250" s="63"/>
      <c r="G250" s="63"/>
      <c r="H250" s="71"/>
      <c r="I250" s="63"/>
      <c r="J250" s="63"/>
      <c r="K250" s="63"/>
      <c r="L250" s="71"/>
      <c r="M250" s="77"/>
    </row>
    <row r="251" spans="1:13">
      <c r="A251" s="102" t="s">
        <v>68</v>
      </c>
      <c r="B251" s="102"/>
      <c r="C251" s="68">
        <v>36.67</v>
      </c>
      <c r="D251" s="72">
        <v>15</v>
      </c>
      <c r="E251" s="66">
        <f>C251*D251</f>
        <v>550.05000000000007</v>
      </c>
      <c r="F251" s="68">
        <v>0</v>
      </c>
      <c r="G251" s="68">
        <v>0</v>
      </c>
      <c r="H251" s="66">
        <f>E251+F251+G251</f>
        <v>550.05000000000007</v>
      </c>
      <c r="I251" s="68">
        <v>0</v>
      </c>
      <c r="J251" s="68">
        <v>0</v>
      </c>
      <c r="K251" s="62">
        <f>I251+J251</f>
        <v>0</v>
      </c>
      <c r="L251" s="70">
        <f>H251-K251</f>
        <v>550.05000000000007</v>
      </c>
      <c r="M251" s="72"/>
    </row>
    <row r="252" spans="1:13">
      <c r="A252" s="110" t="s">
        <v>67</v>
      </c>
      <c r="B252" s="110"/>
      <c r="C252" s="69"/>
      <c r="D252" s="73"/>
      <c r="E252" s="67"/>
      <c r="F252" s="69"/>
      <c r="G252" s="69"/>
      <c r="H252" s="67"/>
      <c r="I252" s="69"/>
      <c r="J252" s="69"/>
      <c r="K252" s="63"/>
      <c r="L252" s="71"/>
      <c r="M252" s="73"/>
    </row>
    <row r="253" spans="1:13">
      <c r="A253" s="65" t="s">
        <v>9</v>
      </c>
      <c r="B253" s="65"/>
      <c r="C253" s="11"/>
      <c r="D253" s="11"/>
      <c r="E253" s="13">
        <f>E249+E251</f>
        <v>1100.1000000000001</v>
      </c>
      <c r="F253" s="11">
        <f>SUM(F249:F252)</f>
        <v>0</v>
      </c>
      <c r="G253" s="15">
        <f>G249+G251</f>
        <v>0</v>
      </c>
      <c r="H253" s="13">
        <f>SUM(H249:H252)</f>
        <v>1100.1000000000001</v>
      </c>
      <c r="I253" s="11">
        <f>SUM(I249:I252)</f>
        <v>0</v>
      </c>
      <c r="J253" s="11">
        <f>SUM(J249:J252)</f>
        <v>0</v>
      </c>
      <c r="K253" s="11">
        <f>SUM(K249:K252)</f>
        <v>0</v>
      </c>
      <c r="L253" s="13">
        <f>SUM(L249:L252)</f>
        <v>1100.1000000000001</v>
      </c>
    </row>
    <row r="255" spans="1:13">
      <c r="A255" s="55" t="s">
        <v>0</v>
      </c>
      <c r="B255" s="56"/>
      <c r="C255" s="59" t="s">
        <v>1</v>
      </c>
      <c r="D255" s="52" t="s">
        <v>2</v>
      </c>
      <c r="E255" s="52" t="s">
        <v>7</v>
      </c>
      <c r="F255" s="53" t="s">
        <v>3</v>
      </c>
      <c r="G255" s="52" t="s">
        <v>97</v>
      </c>
      <c r="H255" s="52" t="s">
        <v>98</v>
      </c>
      <c r="I255" s="52" t="s">
        <v>121</v>
      </c>
      <c r="J255" s="52"/>
      <c r="K255" s="26" t="s">
        <v>123</v>
      </c>
      <c r="L255" s="52" t="s">
        <v>5</v>
      </c>
      <c r="M255" s="52" t="s">
        <v>6</v>
      </c>
    </row>
    <row r="256" spans="1:13">
      <c r="A256" s="57"/>
      <c r="B256" s="58"/>
      <c r="C256" s="59"/>
      <c r="D256" s="52"/>
      <c r="E256" s="52"/>
      <c r="F256" s="53"/>
      <c r="G256" s="52"/>
      <c r="H256" s="52"/>
      <c r="I256" s="10" t="s">
        <v>4</v>
      </c>
      <c r="J256" s="2" t="s">
        <v>120</v>
      </c>
      <c r="K256" s="27" t="s">
        <v>124</v>
      </c>
      <c r="L256" s="52"/>
      <c r="M256" s="52"/>
    </row>
    <row r="257" spans="1:13">
      <c r="A257" s="102" t="s">
        <v>69</v>
      </c>
      <c r="B257" s="102"/>
      <c r="C257" s="68">
        <v>156</v>
      </c>
      <c r="D257" s="72">
        <v>4</v>
      </c>
      <c r="E257" s="68">
        <f>C257*D257</f>
        <v>624</v>
      </c>
      <c r="F257" s="68">
        <v>0</v>
      </c>
      <c r="G257" s="68">
        <f>C257*F257</f>
        <v>0</v>
      </c>
      <c r="H257" s="68">
        <f>E257+F257+G257</f>
        <v>624</v>
      </c>
      <c r="I257" s="68">
        <v>0</v>
      </c>
      <c r="J257" s="68">
        <v>0</v>
      </c>
      <c r="K257" s="68">
        <f>I257+J257</f>
        <v>0</v>
      </c>
      <c r="L257" s="62">
        <f>H257-K257</f>
        <v>624</v>
      </c>
      <c r="M257" s="72"/>
    </row>
    <row r="258" spans="1:13">
      <c r="A258" s="110" t="s">
        <v>70</v>
      </c>
      <c r="B258" s="110"/>
      <c r="C258" s="69"/>
      <c r="D258" s="73"/>
      <c r="E258" s="69"/>
      <c r="F258" s="69"/>
      <c r="G258" s="69"/>
      <c r="H258" s="69"/>
      <c r="I258" s="69"/>
      <c r="J258" s="69"/>
      <c r="K258" s="69"/>
      <c r="L258" s="63"/>
      <c r="M258" s="73"/>
    </row>
    <row r="259" spans="1:13">
      <c r="A259" s="102" t="s">
        <v>71</v>
      </c>
      <c r="B259" s="102"/>
      <c r="C259" s="68">
        <v>110.24</v>
      </c>
      <c r="D259" s="72">
        <v>4</v>
      </c>
      <c r="E259" s="68">
        <f>C259*D259</f>
        <v>440.96</v>
      </c>
      <c r="F259" s="68">
        <v>0</v>
      </c>
      <c r="G259" s="68">
        <f t="shared" ref="G259" si="145">C259*F259</f>
        <v>0</v>
      </c>
      <c r="H259" s="68">
        <f t="shared" ref="H259" si="146">E259+F259+G259</f>
        <v>440.96</v>
      </c>
      <c r="I259" s="68">
        <v>0</v>
      </c>
      <c r="J259" s="68">
        <v>0</v>
      </c>
      <c r="K259" s="68">
        <f t="shared" ref="K259" si="147">I259+J259</f>
        <v>0</v>
      </c>
      <c r="L259" s="62">
        <f>H259-K259</f>
        <v>440.96</v>
      </c>
      <c r="M259" s="72"/>
    </row>
    <row r="260" spans="1:13">
      <c r="A260" s="110" t="s">
        <v>72</v>
      </c>
      <c r="B260" s="110"/>
      <c r="C260" s="69"/>
      <c r="D260" s="73"/>
      <c r="E260" s="69"/>
      <c r="F260" s="69"/>
      <c r="G260" s="69"/>
      <c r="H260" s="69"/>
      <c r="I260" s="69"/>
      <c r="J260" s="69"/>
      <c r="K260" s="69"/>
      <c r="L260" s="63"/>
      <c r="M260" s="73"/>
    </row>
    <row r="261" spans="1:13">
      <c r="A261" s="115" t="s">
        <v>90</v>
      </c>
      <c r="B261" s="116"/>
      <c r="C261" s="68">
        <v>110.24</v>
      </c>
      <c r="D261" s="72">
        <v>4</v>
      </c>
      <c r="E261" s="68">
        <f>C261*D261</f>
        <v>440.96</v>
      </c>
      <c r="F261" s="68">
        <v>0</v>
      </c>
      <c r="G261" s="68">
        <f t="shared" ref="G261" si="148">C261*F261</f>
        <v>0</v>
      </c>
      <c r="H261" s="68">
        <f t="shared" ref="H261:H263" si="149">E261+F261+G261</f>
        <v>440.96</v>
      </c>
      <c r="I261" s="68">
        <v>0</v>
      </c>
      <c r="J261" s="68">
        <v>0</v>
      </c>
      <c r="K261" s="68">
        <f t="shared" ref="K261" si="150">I261+J261</f>
        <v>0</v>
      </c>
      <c r="L261" s="62">
        <f t="shared" ref="L261" si="151">H261-K261</f>
        <v>440.96</v>
      </c>
      <c r="M261" s="72"/>
    </row>
    <row r="262" spans="1:13">
      <c r="A262" s="117" t="s">
        <v>91</v>
      </c>
      <c r="B262" s="118"/>
      <c r="C262" s="69"/>
      <c r="D262" s="73"/>
      <c r="E262" s="69"/>
      <c r="F262" s="69"/>
      <c r="G262" s="69"/>
      <c r="H262" s="69"/>
      <c r="I262" s="69"/>
      <c r="J262" s="69"/>
      <c r="K262" s="69"/>
      <c r="L262" s="63"/>
      <c r="M262" s="73"/>
    </row>
    <row r="263" spans="1:13">
      <c r="A263" s="102" t="s">
        <v>73</v>
      </c>
      <c r="B263" s="102"/>
      <c r="C263" s="68">
        <v>110.24</v>
      </c>
      <c r="D263" s="108">
        <v>4</v>
      </c>
      <c r="E263" s="68">
        <f>C263*D263</f>
        <v>440.96</v>
      </c>
      <c r="F263" s="68">
        <v>0</v>
      </c>
      <c r="G263" s="68">
        <f t="shared" ref="G263" si="152">C263*F263</f>
        <v>0</v>
      </c>
      <c r="H263" s="68">
        <f t="shared" si="149"/>
        <v>440.96</v>
      </c>
      <c r="I263" s="68">
        <v>0</v>
      </c>
      <c r="J263" s="68">
        <v>0</v>
      </c>
      <c r="K263" s="68">
        <f t="shared" ref="K263" si="153">I263+J263</f>
        <v>0</v>
      </c>
      <c r="L263" s="62">
        <f>H263-K263</f>
        <v>440.96</v>
      </c>
      <c r="M263" s="72"/>
    </row>
    <row r="264" spans="1:13">
      <c r="A264" s="110" t="s">
        <v>74</v>
      </c>
      <c r="B264" s="110"/>
      <c r="C264" s="69"/>
      <c r="D264" s="109"/>
      <c r="E264" s="69"/>
      <c r="F264" s="69"/>
      <c r="G264" s="69"/>
      <c r="H264" s="69"/>
      <c r="I264" s="69"/>
      <c r="J264" s="69"/>
      <c r="K264" s="69"/>
      <c r="L264" s="63"/>
      <c r="M264" s="73"/>
    </row>
    <row r="265" spans="1:13">
      <c r="A265" s="102" t="s">
        <v>75</v>
      </c>
      <c r="B265" s="102"/>
      <c r="C265" s="68">
        <v>110.24</v>
      </c>
      <c r="D265" s="72">
        <v>4</v>
      </c>
      <c r="E265" s="68">
        <f>C265*D265</f>
        <v>440.96</v>
      </c>
      <c r="F265" s="68">
        <v>0</v>
      </c>
      <c r="G265" s="68">
        <f t="shared" ref="G265" si="154">C265*F265</f>
        <v>0</v>
      </c>
      <c r="H265" s="68">
        <f t="shared" ref="H265" si="155">E265+F265+G265</f>
        <v>440.96</v>
      </c>
      <c r="I265" s="68">
        <v>0</v>
      </c>
      <c r="J265" s="68"/>
      <c r="K265" s="68">
        <f t="shared" ref="K265" si="156">I265+J265</f>
        <v>0</v>
      </c>
      <c r="L265" s="62">
        <f>H265-K265</f>
        <v>440.96</v>
      </c>
      <c r="M265" s="72"/>
    </row>
    <row r="266" spans="1:13">
      <c r="A266" s="110" t="s">
        <v>76</v>
      </c>
      <c r="B266" s="110"/>
      <c r="C266" s="69"/>
      <c r="D266" s="73"/>
      <c r="E266" s="69"/>
      <c r="F266" s="69"/>
      <c r="G266" s="69"/>
      <c r="H266" s="69"/>
      <c r="I266" s="69"/>
      <c r="J266" s="69"/>
      <c r="K266" s="69"/>
      <c r="L266" s="63"/>
      <c r="M266" s="73"/>
    </row>
    <row r="267" spans="1:13">
      <c r="A267" s="65" t="s">
        <v>9</v>
      </c>
      <c r="B267" s="65"/>
      <c r="C267" s="11"/>
      <c r="D267" s="11"/>
      <c r="E267" s="11">
        <f t="shared" ref="E267:L267" si="157">SUM(E257:E266)</f>
        <v>2387.84</v>
      </c>
      <c r="F267" s="11">
        <f t="shared" si="157"/>
        <v>0</v>
      </c>
      <c r="G267" s="12">
        <v>0</v>
      </c>
      <c r="H267" s="11">
        <f t="shared" si="157"/>
        <v>2387.84</v>
      </c>
      <c r="I267" s="11">
        <f t="shared" si="157"/>
        <v>0</v>
      </c>
      <c r="J267" s="11">
        <f t="shared" si="157"/>
        <v>0</v>
      </c>
      <c r="K267" s="11">
        <f>SUM(K257:K266)</f>
        <v>0</v>
      </c>
      <c r="L267" s="11">
        <f t="shared" si="157"/>
        <v>2387.84</v>
      </c>
    </row>
    <row r="269" spans="1:13">
      <c r="A269" s="55" t="s">
        <v>0</v>
      </c>
      <c r="B269" s="56"/>
      <c r="C269" s="59" t="s">
        <v>1</v>
      </c>
      <c r="D269" s="52" t="s">
        <v>2</v>
      </c>
      <c r="E269" s="52" t="s">
        <v>7</v>
      </c>
      <c r="F269" s="53" t="s">
        <v>3</v>
      </c>
      <c r="G269" s="52" t="s">
        <v>97</v>
      </c>
      <c r="H269" s="52" t="s">
        <v>98</v>
      </c>
      <c r="I269" s="52" t="s">
        <v>121</v>
      </c>
      <c r="J269" s="52"/>
      <c r="K269" s="26" t="s">
        <v>123</v>
      </c>
      <c r="L269" s="52" t="s">
        <v>5</v>
      </c>
      <c r="M269" s="52" t="s">
        <v>6</v>
      </c>
    </row>
    <row r="270" spans="1:13">
      <c r="A270" s="57"/>
      <c r="B270" s="58"/>
      <c r="C270" s="59"/>
      <c r="D270" s="52"/>
      <c r="E270" s="52"/>
      <c r="F270" s="53"/>
      <c r="G270" s="52"/>
      <c r="H270" s="52"/>
      <c r="I270" s="10" t="s">
        <v>4</v>
      </c>
      <c r="J270" s="2" t="s">
        <v>120</v>
      </c>
      <c r="K270" s="27" t="s">
        <v>124</v>
      </c>
      <c r="L270" s="52"/>
      <c r="M270" s="52"/>
    </row>
    <row r="271" spans="1:13">
      <c r="A271" s="102" t="s">
        <v>77</v>
      </c>
      <c r="B271" s="102"/>
      <c r="C271" s="68">
        <v>105.24</v>
      </c>
      <c r="D271" s="72">
        <v>15</v>
      </c>
      <c r="E271" s="68">
        <f>C271*D271</f>
        <v>1578.6</v>
      </c>
      <c r="F271" s="68">
        <v>110.7</v>
      </c>
      <c r="G271" s="68"/>
      <c r="H271" s="68">
        <f>E271+F271+G271</f>
        <v>1689.3</v>
      </c>
      <c r="I271" s="68">
        <f>-J271</f>
        <v>0</v>
      </c>
      <c r="J271" s="68">
        <v>0</v>
      </c>
      <c r="K271" s="68">
        <f>I271+J271</f>
        <v>0</v>
      </c>
      <c r="L271" s="62">
        <f>H271-K271</f>
        <v>1689.3</v>
      </c>
      <c r="M271" s="72"/>
    </row>
    <row r="272" spans="1:13">
      <c r="A272" s="110" t="s">
        <v>96</v>
      </c>
      <c r="B272" s="110"/>
      <c r="C272" s="69"/>
      <c r="D272" s="73"/>
      <c r="E272" s="69"/>
      <c r="F272" s="69"/>
      <c r="G272" s="69"/>
      <c r="H272" s="69"/>
      <c r="I272" s="69"/>
      <c r="J272" s="69"/>
      <c r="K272" s="69"/>
      <c r="L272" s="63"/>
      <c r="M272" s="73"/>
    </row>
    <row r="273" spans="1:12">
      <c r="A273" s="65" t="s">
        <v>9</v>
      </c>
      <c r="B273" s="65"/>
      <c r="C273" s="11"/>
      <c r="D273" s="11"/>
      <c r="E273" s="11">
        <f t="shared" ref="E273:L273" si="158">SUM(E271)</f>
        <v>1578.6</v>
      </c>
      <c r="F273" s="11">
        <f t="shared" si="158"/>
        <v>110.7</v>
      </c>
      <c r="G273" s="12">
        <v>0</v>
      </c>
      <c r="H273" s="11">
        <f t="shared" si="158"/>
        <v>1689.3</v>
      </c>
      <c r="I273" s="11">
        <f t="shared" si="158"/>
        <v>0</v>
      </c>
      <c r="J273" s="11">
        <f t="shared" si="158"/>
        <v>0</v>
      </c>
      <c r="K273" s="11">
        <f>SUM(K271)</f>
        <v>0</v>
      </c>
      <c r="L273" s="11">
        <f t="shared" si="158"/>
        <v>1689.3</v>
      </c>
    </row>
    <row r="276" spans="1:12">
      <c r="A276" s="64" t="s">
        <v>79</v>
      </c>
      <c r="B276" s="64"/>
      <c r="C276" s="64"/>
      <c r="D276" s="64"/>
      <c r="H276" s="64" t="s">
        <v>113</v>
      </c>
      <c r="I276" s="64"/>
      <c r="J276" s="64"/>
      <c r="K276" s="64"/>
      <c r="L276" s="64"/>
    </row>
    <row r="277" spans="1:12">
      <c r="A277" s="64" t="s">
        <v>80</v>
      </c>
      <c r="B277" s="64"/>
      <c r="C277" s="64"/>
      <c r="D277" s="64"/>
      <c r="H277" s="64" t="s">
        <v>114</v>
      </c>
      <c r="I277" s="64"/>
      <c r="J277" s="64"/>
      <c r="K277" s="64"/>
      <c r="L277" s="64"/>
    </row>
    <row r="278" spans="1:12">
      <c r="A278" s="123" t="s">
        <v>131</v>
      </c>
      <c r="B278" s="123"/>
      <c r="C278" s="123"/>
      <c r="D278" s="123"/>
      <c r="H278" s="50"/>
      <c r="I278" s="50"/>
      <c r="J278" s="50"/>
      <c r="K278" s="50"/>
      <c r="L278" s="50"/>
    </row>
    <row r="279" spans="1:12">
      <c r="A279" s="50"/>
      <c r="B279" s="50"/>
      <c r="C279" s="50"/>
      <c r="D279" s="50"/>
      <c r="H279" s="50"/>
      <c r="I279" s="50"/>
      <c r="J279" s="50"/>
      <c r="K279" s="50"/>
      <c r="L279" s="50"/>
    </row>
    <row r="281" spans="1:12">
      <c r="A281" s="64" t="s">
        <v>81</v>
      </c>
      <c r="B281" s="64"/>
      <c r="C281" s="114">
        <f>E30+E72+E102+E121+E163+E188+E218+E253+E267+E273</f>
        <v>141119.32000000004</v>
      </c>
      <c r="D281" s="114"/>
      <c r="E281" s="114"/>
      <c r="H281" s="16"/>
      <c r="L281" s="14"/>
    </row>
    <row r="282" spans="1:12">
      <c r="A282" s="64" t="s">
        <v>82</v>
      </c>
      <c r="B282" s="64"/>
      <c r="C282" s="114">
        <f>F30+F72+F102+F121+F163+F188+F218+F253+F267+F273</f>
        <v>2085.6</v>
      </c>
      <c r="D282" s="114"/>
      <c r="E282" s="114"/>
      <c r="G282" s="17"/>
      <c r="H282" s="22"/>
    </row>
    <row r="283" spans="1:12">
      <c r="A283" s="64" t="s">
        <v>83</v>
      </c>
      <c r="B283" s="64"/>
      <c r="C283" s="114">
        <f>I30+I72+I102+I121+I163+I188+I218+I253+I267+I273</f>
        <v>3410.1</v>
      </c>
      <c r="D283" s="114"/>
      <c r="E283" s="114"/>
      <c r="H283" s="17"/>
    </row>
    <row r="284" spans="1:12">
      <c r="A284" s="64" t="s">
        <v>120</v>
      </c>
      <c r="B284" s="64"/>
      <c r="C284" s="114"/>
      <c r="D284" s="114"/>
      <c r="E284" s="114"/>
      <c r="H284" s="17"/>
    </row>
    <row r="285" spans="1:12">
      <c r="A285" s="64" t="s">
        <v>84</v>
      </c>
      <c r="B285" s="64"/>
      <c r="C285" s="114">
        <f>C281+C282-C283</f>
        <v>139794.82000000004</v>
      </c>
      <c r="D285" s="114"/>
      <c r="E285" s="114"/>
      <c r="H285" s="113"/>
      <c r="I285" s="113"/>
    </row>
  </sheetData>
  <mergeCells count="995">
    <mergeCell ref="A36:D36"/>
    <mergeCell ref="A75:D75"/>
    <mergeCell ref="A107:D107"/>
    <mergeCell ref="A130:D130"/>
    <mergeCell ref="A174:D174"/>
    <mergeCell ref="A208:D208"/>
    <mergeCell ref="A232:D232"/>
    <mergeCell ref="A278:D278"/>
    <mergeCell ref="A86:B86"/>
    <mergeCell ref="A87:B87"/>
    <mergeCell ref="C86:C87"/>
    <mergeCell ref="D86:D87"/>
    <mergeCell ref="A183:B183"/>
    <mergeCell ref="A182:B182"/>
    <mergeCell ref="C182:C183"/>
    <mergeCell ref="A276:D276"/>
    <mergeCell ref="A272:B272"/>
    <mergeCell ref="D271:D272"/>
    <mergeCell ref="D149:D150"/>
    <mergeCell ref="A121:B121"/>
    <mergeCell ref="A128:D128"/>
    <mergeCell ref="A71:B71"/>
    <mergeCell ref="A70:B70"/>
    <mergeCell ref="C70:C71"/>
    <mergeCell ref="M86:M87"/>
    <mergeCell ref="L86:L87"/>
    <mergeCell ref="K86:K87"/>
    <mergeCell ref="J86:J87"/>
    <mergeCell ref="I86:I87"/>
    <mergeCell ref="H86:H87"/>
    <mergeCell ref="G86:G87"/>
    <mergeCell ref="F86:F87"/>
    <mergeCell ref="E86:E87"/>
    <mergeCell ref="G149:G150"/>
    <mergeCell ref="C151:C152"/>
    <mergeCell ref="D151:D152"/>
    <mergeCell ref="E151:E152"/>
    <mergeCell ref="F151:F152"/>
    <mergeCell ref="G151:G152"/>
    <mergeCell ref="A155:B155"/>
    <mergeCell ref="A156:B156"/>
    <mergeCell ref="G155:G156"/>
    <mergeCell ref="A152:B152"/>
    <mergeCell ref="A151:B151"/>
    <mergeCell ref="F155:F156"/>
    <mergeCell ref="E155:E156"/>
    <mergeCell ref="D155:D156"/>
    <mergeCell ref="C155:C156"/>
    <mergeCell ref="A154:B154"/>
    <mergeCell ref="A153:B153"/>
    <mergeCell ref="C153:C154"/>
    <mergeCell ref="D153:D154"/>
    <mergeCell ref="E153:E154"/>
    <mergeCell ref="A149:B149"/>
    <mergeCell ref="A150:B150"/>
    <mergeCell ref="G153:G154"/>
    <mergeCell ref="C149:C150"/>
    <mergeCell ref="L182:L183"/>
    <mergeCell ref="K182:K183"/>
    <mergeCell ref="J182:J183"/>
    <mergeCell ref="I182:I183"/>
    <mergeCell ref="H182:H183"/>
    <mergeCell ref="G182:G183"/>
    <mergeCell ref="F182:F183"/>
    <mergeCell ref="E182:E183"/>
    <mergeCell ref="D182:D183"/>
    <mergeCell ref="M251:M252"/>
    <mergeCell ref="A252:B252"/>
    <mergeCell ref="A251:B251"/>
    <mergeCell ref="D94:D95"/>
    <mergeCell ref="C94:C95"/>
    <mergeCell ref="G257:G258"/>
    <mergeCell ref="A206:D206"/>
    <mergeCell ref="A216:B216"/>
    <mergeCell ref="A188:B188"/>
    <mergeCell ref="J186:J187"/>
    <mergeCell ref="M186:M187"/>
    <mergeCell ref="M184:M185"/>
    <mergeCell ref="A185:B185"/>
    <mergeCell ref="A184:B184"/>
    <mergeCell ref="C184:C185"/>
    <mergeCell ref="D184:D185"/>
    <mergeCell ref="E184:E185"/>
    <mergeCell ref="F184:F185"/>
    <mergeCell ref="A187:B187"/>
    <mergeCell ref="A186:B186"/>
    <mergeCell ref="C186:C187"/>
    <mergeCell ref="J94:J95"/>
    <mergeCell ref="I94:I95"/>
    <mergeCell ref="H94:H95"/>
    <mergeCell ref="H276:L276"/>
    <mergeCell ref="L271:L272"/>
    <mergeCell ref="A263:B263"/>
    <mergeCell ref="A261:B261"/>
    <mergeCell ref="A262:B262"/>
    <mergeCell ref="M261:M262"/>
    <mergeCell ref="L261:L262"/>
    <mergeCell ref="J261:J262"/>
    <mergeCell ref="I261:I262"/>
    <mergeCell ref="H261:H262"/>
    <mergeCell ref="G261:G262"/>
    <mergeCell ref="F261:F262"/>
    <mergeCell ref="E261:E262"/>
    <mergeCell ref="D261:D262"/>
    <mergeCell ref="C261:C262"/>
    <mergeCell ref="A273:B273"/>
    <mergeCell ref="A266:B266"/>
    <mergeCell ref="C265:C266"/>
    <mergeCell ref="D265:D266"/>
    <mergeCell ref="E265:E266"/>
    <mergeCell ref="F265:F266"/>
    <mergeCell ref="A267:B267"/>
    <mergeCell ref="A271:B271"/>
    <mergeCell ref="C271:C272"/>
    <mergeCell ref="H285:I285"/>
    <mergeCell ref="A283:B283"/>
    <mergeCell ref="A285:B285"/>
    <mergeCell ref="C282:E282"/>
    <mergeCell ref="C283:E283"/>
    <mergeCell ref="C285:E285"/>
    <mergeCell ref="A277:D277"/>
    <mergeCell ref="H277:L277"/>
    <mergeCell ref="A281:B281"/>
    <mergeCell ref="A282:B282"/>
    <mergeCell ref="C281:E281"/>
    <mergeCell ref="A284:B284"/>
    <mergeCell ref="C284:E284"/>
    <mergeCell ref="E271:E272"/>
    <mergeCell ref="F271:F272"/>
    <mergeCell ref="A35:D35"/>
    <mergeCell ref="H35:L35"/>
    <mergeCell ref="A73:D73"/>
    <mergeCell ref="H259:H260"/>
    <mergeCell ref="I259:I260"/>
    <mergeCell ref="J259:J260"/>
    <mergeCell ref="L259:L260"/>
    <mergeCell ref="A260:B260"/>
    <mergeCell ref="H73:L73"/>
    <mergeCell ref="A74:D74"/>
    <mergeCell ref="H74:L74"/>
    <mergeCell ref="A105:D105"/>
    <mergeCell ref="H105:L105"/>
    <mergeCell ref="H257:H258"/>
    <mergeCell ref="I257:I258"/>
    <mergeCell ref="C259:C260"/>
    <mergeCell ref="D259:D260"/>
    <mergeCell ref="E259:E260"/>
    <mergeCell ref="F259:F260"/>
    <mergeCell ref="A257:B257"/>
    <mergeCell ref="A258:B258"/>
    <mergeCell ref="F153:F154"/>
    <mergeCell ref="F157:F158"/>
    <mergeCell ref="L263:L264"/>
    <mergeCell ref="L255:L256"/>
    <mergeCell ref="L247:L248"/>
    <mergeCell ref="K259:K260"/>
    <mergeCell ref="K257:K258"/>
    <mergeCell ref="L214:L215"/>
    <mergeCell ref="J263:J264"/>
    <mergeCell ref="A158:B158"/>
    <mergeCell ref="A157:B157"/>
    <mergeCell ref="C157:C158"/>
    <mergeCell ref="D157:D158"/>
    <mergeCell ref="E157:E158"/>
    <mergeCell ref="E159:E160"/>
    <mergeCell ref="A180:B181"/>
    <mergeCell ref="C180:C181"/>
    <mergeCell ref="D180:D181"/>
    <mergeCell ref="E180:E181"/>
    <mergeCell ref="A159:B159"/>
    <mergeCell ref="C159:C160"/>
    <mergeCell ref="A163:B163"/>
    <mergeCell ref="D159:D160"/>
    <mergeCell ref="D186:D187"/>
    <mergeCell ref="I186:I187"/>
    <mergeCell ref="G271:G272"/>
    <mergeCell ref="A269:B270"/>
    <mergeCell ref="L265:L266"/>
    <mergeCell ref="C263:C264"/>
    <mergeCell ref="D263:D264"/>
    <mergeCell ref="E263:E264"/>
    <mergeCell ref="F263:F264"/>
    <mergeCell ref="A264:B264"/>
    <mergeCell ref="A207:D207"/>
    <mergeCell ref="H271:H272"/>
    <mergeCell ref="I271:I272"/>
    <mergeCell ref="A265:B265"/>
    <mergeCell ref="G263:G264"/>
    <mergeCell ref="H263:H264"/>
    <mergeCell ref="H265:H266"/>
    <mergeCell ref="I265:I266"/>
    <mergeCell ref="J265:J266"/>
    <mergeCell ref="C269:C270"/>
    <mergeCell ref="D269:D270"/>
    <mergeCell ref="E269:E270"/>
    <mergeCell ref="F269:F270"/>
    <mergeCell ref="G269:G270"/>
    <mergeCell ref="H269:H270"/>
    <mergeCell ref="I269:J269"/>
    <mergeCell ref="E149:E150"/>
    <mergeCell ref="A172:D172"/>
    <mergeCell ref="A160:B160"/>
    <mergeCell ref="F180:F181"/>
    <mergeCell ref="G180:G181"/>
    <mergeCell ref="A176:M176"/>
    <mergeCell ref="A175:M175"/>
    <mergeCell ref="M161:M162"/>
    <mergeCell ref="H161:H162"/>
    <mergeCell ref="A173:D173"/>
    <mergeCell ref="H173:L173"/>
    <mergeCell ref="M180:M181"/>
    <mergeCell ref="F161:F162"/>
    <mergeCell ref="G161:G162"/>
    <mergeCell ref="M159:M160"/>
    <mergeCell ref="K159:K160"/>
    <mergeCell ref="F159:F160"/>
    <mergeCell ref="G159:G160"/>
    <mergeCell ref="A162:B162"/>
    <mergeCell ref="A161:B161"/>
    <mergeCell ref="C161:C162"/>
    <mergeCell ref="F149:F150"/>
    <mergeCell ref="D161:D162"/>
    <mergeCell ref="E161:E162"/>
    <mergeCell ref="M153:M154"/>
    <mergeCell ref="H180:H181"/>
    <mergeCell ref="I180:J180"/>
    <mergeCell ref="L180:L181"/>
    <mergeCell ref="I161:I162"/>
    <mergeCell ref="J161:J162"/>
    <mergeCell ref="M155:M156"/>
    <mergeCell ref="J155:J156"/>
    <mergeCell ref="M157:M158"/>
    <mergeCell ref="J153:J154"/>
    <mergeCell ref="K161:K162"/>
    <mergeCell ref="K153:K154"/>
    <mergeCell ref="I157:I158"/>
    <mergeCell ref="J159:J160"/>
    <mergeCell ref="H153:H154"/>
    <mergeCell ref="I153:I154"/>
    <mergeCell ref="K157:K158"/>
    <mergeCell ref="K155:K156"/>
    <mergeCell ref="J157:J158"/>
    <mergeCell ref="G184:G185"/>
    <mergeCell ref="H184:H185"/>
    <mergeCell ref="I184:I185"/>
    <mergeCell ref="H186:H187"/>
    <mergeCell ref="K186:K187"/>
    <mergeCell ref="K184:K185"/>
    <mergeCell ref="J184:J185"/>
    <mergeCell ref="E186:E187"/>
    <mergeCell ref="F186:F187"/>
    <mergeCell ref="G186:G187"/>
    <mergeCell ref="M147:M148"/>
    <mergeCell ref="A147:B147"/>
    <mergeCell ref="A129:D129"/>
    <mergeCell ref="C147:C148"/>
    <mergeCell ref="A120:B120"/>
    <mergeCell ref="A117:B117"/>
    <mergeCell ref="I117:I118"/>
    <mergeCell ref="A118:B118"/>
    <mergeCell ref="C117:C118"/>
    <mergeCell ref="D117:D118"/>
    <mergeCell ref="A119:B119"/>
    <mergeCell ref="D147:D148"/>
    <mergeCell ref="C119:C120"/>
    <mergeCell ref="D119:D120"/>
    <mergeCell ref="H129:L129"/>
    <mergeCell ref="A141:M141"/>
    <mergeCell ref="G147:G148"/>
    <mergeCell ref="C145:C146"/>
    <mergeCell ref="D145:D146"/>
    <mergeCell ref="E145:E146"/>
    <mergeCell ref="F145:F146"/>
    <mergeCell ref="G145:G146"/>
    <mergeCell ref="I147:I148"/>
    <mergeCell ref="J147:J148"/>
    <mergeCell ref="G113:G114"/>
    <mergeCell ref="M115:M116"/>
    <mergeCell ref="A116:B116"/>
    <mergeCell ref="A115:B115"/>
    <mergeCell ref="C115:C116"/>
    <mergeCell ref="D115:D116"/>
    <mergeCell ref="E115:E116"/>
    <mergeCell ref="F115:F116"/>
    <mergeCell ref="G115:G116"/>
    <mergeCell ref="J113:J114"/>
    <mergeCell ref="K115:K116"/>
    <mergeCell ref="K113:K114"/>
    <mergeCell ref="M90:M91"/>
    <mergeCell ref="A91:B91"/>
    <mergeCell ref="A90:B90"/>
    <mergeCell ref="C90:C91"/>
    <mergeCell ref="G78:G79"/>
    <mergeCell ref="H78:H79"/>
    <mergeCell ref="I78:I79"/>
    <mergeCell ref="A78:B78"/>
    <mergeCell ref="C78:C79"/>
    <mergeCell ref="K78:K79"/>
    <mergeCell ref="M88:M89"/>
    <mergeCell ref="J88:J89"/>
    <mergeCell ref="G84:G85"/>
    <mergeCell ref="H84:H85"/>
    <mergeCell ref="I84:I85"/>
    <mergeCell ref="J84:J85"/>
    <mergeCell ref="I88:I89"/>
    <mergeCell ref="H82:H83"/>
    <mergeCell ref="I82:I83"/>
    <mergeCell ref="M84:M85"/>
    <mergeCell ref="M80:M81"/>
    <mergeCell ref="M82:M83"/>
    <mergeCell ref="L82:L83"/>
    <mergeCell ref="L80:L81"/>
    <mergeCell ref="K66:K67"/>
    <mergeCell ref="H70:H71"/>
    <mergeCell ref="I70:I71"/>
    <mergeCell ref="K70:K71"/>
    <mergeCell ref="K68:K69"/>
    <mergeCell ref="L70:L71"/>
    <mergeCell ref="J70:J71"/>
    <mergeCell ref="G66:G67"/>
    <mergeCell ref="M78:M79"/>
    <mergeCell ref="G76:G77"/>
    <mergeCell ref="H76:H77"/>
    <mergeCell ref="I76:J76"/>
    <mergeCell ref="J78:J79"/>
    <mergeCell ref="L78:L79"/>
    <mergeCell ref="M68:M69"/>
    <mergeCell ref="M70:M71"/>
    <mergeCell ref="D70:D71"/>
    <mergeCell ref="L68:L69"/>
    <mergeCell ref="A72:B72"/>
    <mergeCell ref="E70:E71"/>
    <mergeCell ref="F70:F71"/>
    <mergeCell ref="G70:G71"/>
    <mergeCell ref="F68:F69"/>
    <mergeCell ref="G68:G69"/>
    <mergeCell ref="H68:H69"/>
    <mergeCell ref="I68:I69"/>
    <mergeCell ref="J68:J69"/>
    <mergeCell ref="M62:M63"/>
    <mergeCell ref="A63:B63"/>
    <mergeCell ref="A62:B62"/>
    <mergeCell ref="C62:C63"/>
    <mergeCell ref="D62:D63"/>
    <mergeCell ref="E62:E63"/>
    <mergeCell ref="M64:M65"/>
    <mergeCell ref="A65:B65"/>
    <mergeCell ref="A64:B64"/>
    <mergeCell ref="C64:C65"/>
    <mergeCell ref="D64:D65"/>
    <mergeCell ref="E64:E65"/>
    <mergeCell ref="F64:F65"/>
    <mergeCell ref="G64:G65"/>
    <mergeCell ref="J62:J63"/>
    <mergeCell ref="H64:H65"/>
    <mergeCell ref="I64:I65"/>
    <mergeCell ref="J64:J65"/>
    <mergeCell ref="F62:F63"/>
    <mergeCell ref="G62:G63"/>
    <mergeCell ref="H62:H63"/>
    <mergeCell ref="I62:I63"/>
    <mergeCell ref="L64:L65"/>
    <mergeCell ref="L62:L63"/>
    <mergeCell ref="A60:B60"/>
    <mergeCell ref="C60:C61"/>
    <mergeCell ref="D60:D61"/>
    <mergeCell ref="E60:E61"/>
    <mergeCell ref="F60:F61"/>
    <mergeCell ref="G60:G61"/>
    <mergeCell ref="I60:I61"/>
    <mergeCell ref="M56:M57"/>
    <mergeCell ref="A57:B57"/>
    <mergeCell ref="A56:B56"/>
    <mergeCell ref="C56:C57"/>
    <mergeCell ref="D56:D57"/>
    <mergeCell ref="E56:E57"/>
    <mergeCell ref="J60:J61"/>
    <mergeCell ref="M58:M59"/>
    <mergeCell ref="A59:B59"/>
    <mergeCell ref="A58:B58"/>
    <mergeCell ref="C58:C59"/>
    <mergeCell ref="D58:D59"/>
    <mergeCell ref="E58:E59"/>
    <mergeCell ref="F58:F59"/>
    <mergeCell ref="G58:G59"/>
    <mergeCell ref="M60:M61"/>
    <mergeCell ref="A61:B61"/>
    <mergeCell ref="J56:J57"/>
    <mergeCell ref="H58:H59"/>
    <mergeCell ref="I58:I59"/>
    <mergeCell ref="J58:J59"/>
    <mergeCell ref="M50:M51"/>
    <mergeCell ref="A51:B51"/>
    <mergeCell ref="A50:B50"/>
    <mergeCell ref="C50:C51"/>
    <mergeCell ref="D50:D51"/>
    <mergeCell ref="E50:E51"/>
    <mergeCell ref="J54:J55"/>
    <mergeCell ref="M52:M53"/>
    <mergeCell ref="A53:B53"/>
    <mergeCell ref="A52:B52"/>
    <mergeCell ref="C52:C53"/>
    <mergeCell ref="D52:D53"/>
    <mergeCell ref="E52:E53"/>
    <mergeCell ref="F52:F53"/>
    <mergeCell ref="G52:G53"/>
    <mergeCell ref="M54:M55"/>
    <mergeCell ref="A55:B55"/>
    <mergeCell ref="C54:C55"/>
    <mergeCell ref="D54:D55"/>
    <mergeCell ref="E54:E55"/>
    <mergeCell ref="M44:M45"/>
    <mergeCell ref="A45:B45"/>
    <mergeCell ref="J48:J49"/>
    <mergeCell ref="M46:M47"/>
    <mergeCell ref="A47:B47"/>
    <mergeCell ref="A46:B46"/>
    <mergeCell ref="C46:C47"/>
    <mergeCell ref="D46:D47"/>
    <mergeCell ref="E46:E47"/>
    <mergeCell ref="F46:F47"/>
    <mergeCell ref="G46:G47"/>
    <mergeCell ref="M48:M49"/>
    <mergeCell ref="A49:B49"/>
    <mergeCell ref="A48:B48"/>
    <mergeCell ref="C48:C49"/>
    <mergeCell ref="D48:D49"/>
    <mergeCell ref="E48:E49"/>
    <mergeCell ref="C44:C45"/>
    <mergeCell ref="H44:H45"/>
    <mergeCell ref="I44:I45"/>
    <mergeCell ref="D44:D45"/>
    <mergeCell ref="H46:H47"/>
    <mergeCell ref="I46:I47"/>
    <mergeCell ref="F44:F45"/>
    <mergeCell ref="M42:M43"/>
    <mergeCell ref="E28:E29"/>
    <mergeCell ref="F28:F29"/>
    <mergeCell ref="H34:L34"/>
    <mergeCell ref="A30:B30"/>
    <mergeCell ref="A28:B28"/>
    <mergeCell ref="G28:G29"/>
    <mergeCell ref="C28:C29"/>
    <mergeCell ref="D28:D29"/>
    <mergeCell ref="A34:D34"/>
    <mergeCell ref="K42:K43"/>
    <mergeCell ref="G40:G41"/>
    <mergeCell ref="L42:L43"/>
    <mergeCell ref="A43:B43"/>
    <mergeCell ref="A42:B42"/>
    <mergeCell ref="C42:C43"/>
    <mergeCell ref="D42:D43"/>
    <mergeCell ref="J42:J43"/>
    <mergeCell ref="A29:B29"/>
    <mergeCell ref="F42:F43"/>
    <mergeCell ref="G42:G43"/>
    <mergeCell ref="F40:F41"/>
    <mergeCell ref="E40:E41"/>
    <mergeCell ref="D40:D41"/>
    <mergeCell ref="H26:H27"/>
    <mergeCell ref="I26:I27"/>
    <mergeCell ref="J26:J27"/>
    <mergeCell ref="H28:H29"/>
    <mergeCell ref="I28:I29"/>
    <mergeCell ref="J28:J29"/>
    <mergeCell ref="M28:M29"/>
    <mergeCell ref="A25:B25"/>
    <mergeCell ref="A27:B27"/>
    <mergeCell ref="A26:B26"/>
    <mergeCell ref="C26:C27"/>
    <mergeCell ref="D26:D27"/>
    <mergeCell ref="E26:E27"/>
    <mergeCell ref="F26:F27"/>
    <mergeCell ref="G26:G27"/>
    <mergeCell ref="L26:L27"/>
    <mergeCell ref="C24:C25"/>
    <mergeCell ref="K26:K27"/>
    <mergeCell ref="A24:B24"/>
    <mergeCell ref="G24:G25"/>
    <mergeCell ref="L28:L29"/>
    <mergeCell ref="L24:L25"/>
    <mergeCell ref="M24:M25"/>
    <mergeCell ref="J24:J25"/>
    <mergeCell ref="F22:F23"/>
    <mergeCell ref="G22:G23"/>
    <mergeCell ref="H22:H23"/>
    <mergeCell ref="I22:I23"/>
    <mergeCell ref="J22:J23"/>
    <mergeCell ref="L22:L23"/>
    <mergeCell ref="F24:F25"/>
    <mergeCell ref="E24:E25"/>
    <mergeCell ref="D24:D25"/>
    <mergeCell ref="I24:I25"/>
    <mergeCell ref="H24:H25"/>
    <mergeCell ref="K24:K25"/>
    <mergeCell ref="K22:K23"/>
    <mergeCell ref="A22:B22"/>
    <mergeCell ref="C22:C23"/>
    <mergeCell ref="D22:D23"/>
    <mergeCell ref="E22:E23"/>
    <mergeCell ref="A17:B17"/>
    <mergeCell ref="A16:B16"/>
    <mergeCell ref="C16:C17"/>
    <mergeCell ref="D16:D17"/>
    <mergeCell ref="E16:E17"/>
    <mergeCell ref="A23:B23"/>
    <mergeCell ref="J20:J21"/>
    <mergeCell ref="M18:M19"/>
    <mergeCell ref="A19:B19"/>
    <mergeCell ref="A18:B18"/>
    <mergeCell ref="C18:C19"/>
    <mergeCell ref="D18:D19"/>
    <mergeCell ref="E18:E19"/>
    <mergeCell ref="F18:F19"/>
    <mergeCell ref="G18:G19"/>
    <mergeCell ref="M20:M21"/>
    <mergeCell ref="A21:B21"/>
    <mergeCell ref="A20:B20"/>
    <mergeCell ref="C20:C21"/>
    <mergeCell ref="D20:D21"/>
    <mergeCell ref="E20:E21"/>
    <mergeCell ref="F20:F21"/>
    <mergeCell ref="G20:G21"/>
    <mergeCell ref="H20:H21"/>
    <mergeCell ref="I20:I21"/>
    <mergeCell ref="K20:K21"/>
    <mergeCell ref="L16:L17"/>
    <mergeCell ref="H18:H19"/>
    <mergeCell ref="I18:I19"/>
    <mergeCell ref="J18:J19"/>
    <mergeCell ref="L18:L19"/>
    <mergeCell ref="K18:K19"/>
    <mergeCell ref="K16:K17"/>
    <mergeCell ref="A11:B11"/>
    <mergeCell ref="A10:B10"/>
    <mergeCell ref="C10:C11"/>
    <mergeCell ref="D10:D11"/>
    <mergeCell ref="E10:E11"/>
    <mergeCell ref="J14:J15"/>
    <mergeCell ref="L14:L15"/>
    <mergeCell ref="K14:K15"/>
    <mergeCell ref="H16:H17"/>
    <mergeCell ref="I16:I17"/>
    <mergeCell ref="J16:J17"/>
    <mergeCell ref="M12:M13"/>
    <mergeCell ref="A13:B13"/>
    <mergeCell ref="A12:B12"/>
    <mergeCell ref="C12:C13"/>
    <mergeCell ref="D12:D13"/>
    <mergeCell ref="E12:E13"/>
    <mergeCell ref="F12:F13"/>
    <mergeCell ref="G12:G13"/>
    <mergeCell ref="M14:M15"/>
    <mergeCell ref="A15:B15"/>
    <mergeCell ref="A14:B14"/>
    <mergeCell ref="C14:C15"/>
    <mergeCell ref="D14:D15"/>
    <mergeCell ref="E14:E15"/>
    <mergeCell ref="F14:F15"/>
    <mergeCell ref="G14:G15"/>
    <mergeCell ref="H14:H15"/>
    <mergeCell ref="M4:M5"/>
    <mergeCell ref="A4:B4"/>
    <mergeCell ref="A5:B5"/>
    <mergeCell ref="C4:C5"/>
    <mergeCell ref="D4:D5"/>
    <mergeCell ref="F4:F5"/>
    <mergeCell ref="E4:E5"/>
    <mergeCell ref="G4:G5"/>
    <mergeCell ref="K4:K5"/>
    <mergeCell ref="A8:B8"/>
    <mergeCell ref="A9:B9"/>
    <mergeCell ref="D6:D7"/>
    <mergeCell ref="C6:C7"/>
    <mergeCell ref="E6:E7"/>
    <mergeCell ref="F6:F7"/>
    <mergeCell ref="G6:G7"/>
    <mergeCell ref="H4:H5"/>
    <mergeCell ref="A6:B6"/>
    <mergeCell ref="C8:C9"/>
    <mergeCell ref="D8:D9"/>
    <mergeCell ref="E8:E9"/>
    <mergeCell ref="F8:F9"/>
    <mergeCell ref="G8:G9"/>
    <mergeCell ref="H8:H9"/>
    <mergeCell ref="M6:M7"/>
    <mergeCell ref="M8:M9"/>
    <mergeCell ref="M10:M11"/>
    <mergeCell ref="M16:M17"/>
    <mergeCell ref="M26:M27"/>
    <mergeCell ref="M22:M23"/>
    <mergeCell ref="K64:K65"/>
    <mergeCell ref="K62:K63"/>
    <mergeCell ref="K60:K61"/>
    <mergeCell ref="K58:K59"/>
    <mergeCell ref="K56:K57"/>
    <mergeCell ref="K54:K55"/>
    <mergeCell ref="K52:K53"/>
    <mergeCell ref="K50:K51"/>
    <mergeCell ref="K28:K29"/>
    <mergeCell ref="K48:K49"/>
    <mergeCell ref="K46:K47"/>
    <mergeCell ref="K44:K45"/>
    <mergeCell ref="L20:L21"/>
    <mergeCell ref="L60:L61"/>
    <mergeCell ref="L58:L59"/>
    <mergeCell ref="L56:L57"/>
    <mergeCell ref="L54:L55"/>
    <mergeCell ref="L52:L53"/>
    <mergeCell ref="K82:K83"/>
    <mergeCell ref="K80:K81"/>
    <mergeCell ref="H106:L106"/>
    <mergeCell ref="H96:H97"/>
    <mergeCell ref="I96:I97"/>
    <mergeCell ref="J96:J97"/>
    <mergeCell ref="I90:I91"/>
    <mergeCell ref="J90:J91"/>
    <mergeCell ref="K96:K97"/>
    <mergeCell ref="K94:K95"/>
    <mergeCell ref="K92:K93"/>
    <mergeCell ref="K90:K91"/>
    <mergeCell ref="K88:K89"/>
    <mergeCell ref="K84:K85"/>
    <mergeCell ref="H90:H91"/>
    <mergeCell ref="H98:H99"/>
    <mergeCell ref="I98:I99"/>
    <mergeCell ref="L88:L89"/>
    <mergeCell ref="L84:L85"/>
    <mergeCell ref="H88:H89"/>
    <mergeCell ref="J80:J81"/>
    <mergeCell ref="I100:I101"/>
    <mergeCell ref="J82:J83"/>
    <mergeCell ref="I80:I81"/>
    <mergeCell ref="M257:M258"/>
    <mergeCell ref="M259:M260"/>
    <mergeCell ref="A145:B146"/>
    <mergeCell ref="M216:M217"/>
    <mergeCell ref="H231:L231"/>
    <mergeCell ref="C216:C217"/>
    <mergeCell ref="E249:E250"/>
    <mergeCell ref="F249:F250"/>
    <mergeCell ref="G249:G250"/>
    <mergeCell ref="L249:L250"/>
    <mergeCell ref="M249:M250"/>
    <mergeCell ref="A250:B250"/>
    <mergeCell ref="A249:B249"/>
    <mergeCell ref="C249:C250"/>
    <mergeCell ref="D249:D250"/>
    <mergeCell ref="H249:H250"/>
    <mergeCell ref="I249:I250"/>
    <mergeCell ref="A247:B248"/>
    <mergeCell ref="C247:C248"/>
    <mergeCell ref="K151:K152"/>
    <mergeCell ref="K149:K150"/>
    <mergeCell ref="E147:E148"/>
    <mergeCell ref="F147:F148"/>
    <mergeCell ref="A148:B148"/>
    <mergeCell ref="L98:L99"/>
    <mergeCell ref="A101:B101"/>
    <mergeCell ref="A100:B100"/>
    <mergeCell ref="C100:C101"/>
    <mergeCell ref="D100:D101"/>
    <mergeCell ref="E100:E101"/>
    <mergeCell ref="F100:F101"/>
    <mergeCell ref="G100:G101"/>
    <mergeCell ref="H100:H101"/>
    <mergeCell ref="K98:K99"/>
    <mergeCell ref="J98:J99"/>
    <mergeCell ref="M100:M101"/>
    <mergeCell ref="M113:M114"/>
    <mergeCell ref="A106:D106"/>
    <mergeCell ref="M94:M95"/>
    <mergeCell ref="J92:J93"/>
    <mergeCell ref="I92:I93"/>
    <mergeCell ref="H92:H93"/>
    <mergeCell ref="G92:G93"/>
    <mergeCell ref="D111:D112"/>
    <mergeCell ref="E111:E112"/>
    <mergeCell ref="F111:F112"/>
    <mergeCell ref="A92:B92"/>
    <mergeCell ref="A111:B112"/>
    <mergeCell ref="C111:C112"/>
    <mergeCell ref="F96:F97"/>
    <mergeCell ref="I111:J111"/>
    <mergeCell ref="A93:B93"/>
    <mergeCell ref="J100:J101"/>
    <mergeCell ref="K100:K101"/>
    <mergeCell ref="M98:M99"/>
    <mergeCell ref="A99:B99"/>
    <mergeCell ref="A98:B98"/>
    <mergeCell ref="C98:C99"/>
    <mergeCell ref="E98:E99"/>
    <mergeCell ref="A97:B97"/>
    <mergeCell ref="A96:B96"/>
    <mergeCell ref="C96:C97"/>
    <mergeCell ref="D96:D97"/>
    <mergeCell ref="A113:B113"/>
    <mergeCell ref="C113:C114"/>
    <mergeCell ref="D113:D114"/>
    <mergeCell ref="D92:D93"/>
    <mergeCell ref="C92:C93"/>
    <mergeCell ref="D98:D99"/>
    <mergeCell ref="A114:B114"/>
    <mergeCell ref="A102:B102"/>
    <mergeCell ref="A82:B82"/>
    <mergeCell ref="C82:C83"/>
    <mergeCell ref="A95:B95"/>
    <mergeCell ref="A94:B94"/>
    <mergeCell ref="G94:G95"/>
    <mergeCell ref="F94:F95"/>
    <mergeCell ref="E94:E95"/>
    <mergeCell ref="F92:F93"/>
    <mergeCell ref="D90:D91"/>
    <mergeCell ref="E90:E91"/>
    <mergeCell ref="F90:F91"/>
    <mergeCell ref="G90:G91"/>
    <mergeCell ref="G88:G89"/>
    <mergeCell ref="E84:E85"/>
    <mergeCell ref="F84:F85"/>
    <mergeCell ref="A89:B89"/>
    <mergeCell ref="A88:B88"/>
    <mergeCell ref="A85:B85"/>
    <mergeCell ref="A84:B84"/>
    <mergeCell ref="C84:C85"/>
    <mergeCell ref="D84:D85"/>
    <mergeCell ref="E92:E93"/>
    <mergeCell ref="C88:C89"/>
    <mergeCell ref="D88:D89"/>
    <mergeCell ref="I149:I150"/>
    <mergeCell ref="J149:J150"/>
    <mergeCell ref="I113:I114"/>
    <mergeCell ref="K119:K120"/>
    <mergeCell ref="J119:J120"/>
    <mergeCell ref="I119:I120"/>
    <mergeCell ref="K117:K118"/>
    <mergeCell ref="J117:J118"/>
    <mergeCell ref="H115:H116"/>
    <mergeCell ref="I115:I116"/>
    <mergeCell ref="J115:J116"/>
    <mergeCell ref="H128:L128"/>
    <mergeCell ref="K147:K148"/>
    <mergeCell ref="L147:L148"/>
    <mergeCell ref="G96:G97"/>
    <mergeCell ref="E96:E97"/>
    <mergeCell ref="E113:E114"/>
    <mergeCell ref="F113:F114"/>
    <mergeCell ref="H113:H114"/>
    <mergeCell ref="H147:H148"/>
    <mergeCell ref="A140:M140"/>
    <mergeCell ref="L257:L258"/>
    <mergeCell ref="J151:J152"/>
    <mergeCell ref="I159:I160"/>
    <mergeCell ref="L186:L187"/>
    <mergeCell ref="L184:L185"/>
    <mergeCell ref="L216:L217"/>
    <mergeCell ref="J216:J217"/>
    <mergeCell ref="H206:L206"/>
    <mergeCell ref="K216:K217"/>
    <mergeCell ref="H159:H160"/>
    <mergeCell ref="H157:H158"/>
    <mergeCell ref="H151:H152"/>
    <mergeCell ref="I151:I152"/>
    <mergeCell ref="H207:L207"/>
    <mergeCell ref="I155:I156"/>
    <mergeCell ref="H155:H156"/>
    <mergeCell ref="H172:L172"/>
    <mergeCell ref="K271:K272"/>
    <mergeCell ref="K265:K266"/>
    <mergeCell ref="K263:K264"/>
    <mergeCell ref="K251:K252"/>
    <mergeCell ref="K249:K250"/>
    <mergeCell ref="A245:M245"/>
    <mergeCell ref="A246:M246"/>
    <mergeCell ref="M263:M264"/>
    <mergeCell ref="M271:M272"/>
    <mergeCell ref="G265:G266"/>
    <mergeCell ref="M265:M266"/>
    <mergeCell ref="J271:J272"/>
    <mergeCell ref="A259:B259"/>
    <mergeCell ref="C257:C258"/>
    <mergeCell ref="D257:D258"/>
    <mergeCell ref="E257:E258"/>
    <mergeCell ref="F257:F258"/>
    <mergeCell ref="J257:J258"/>
    <mergeCell ref="G259:G260"/>
    <mergeCell ref="I263:I264"/>
    <mergeCell ref="K261:K262"/>
    <mergeCell ref="M255:M256"/>
    <mergeCell ref="M269:M270"/>
    <mergeCell ref="L269:L270"/>
    <mergeCell ref="K6:K7"/>
    <mergeCell ref="I6:I7"/>
    <mergeCell ref="J6:J7"/>
    <mergeCell ref="H6:H7"/>
    <mergeCell ref="A2:B3"/>
    <mergeCell ref="L2:L3"/>
    <mergeCell ref="H2:H3"/>
    <mergeCell ref="G2:G3"/>
    <mergeCell ref="F2:F3"/>
    <mergeCell ref="E2:E3"/>
    <mergeCell ref="D2:D3"/>
    <mergeCell ref="C2:C3"/>
    <mergeCell ref="I2:J2"/>
    <mergeCell ref="A7:B7"/>
    <mergeCell ref="I4:I5"/>
    <mergeCell ref="J4:J5"/>
    <mergeCell ref="L4:L5"/>
    <mergeCell ref="A40:B41"/>
    <mergeCell ref="C40:C41"/>
    <mergeCell ref="I40:J40"/>
    <mergeCell ref="A76:B77"/>
    <mergeCell ref="C76:C77"/>
    <mergeCell ref="D76:D77"/>
    <mergeCell ref="E76:E77"/>
    <mergeCell ref="F76:F77"/>
    <mergeCell ref="H40:H41"/>
    <mergeCell ref="A44:B44"/>
    <mergeCell ref="E42:E43"/>
    <mergeCell ref="H42:H43"/>
    <mergeCell ref="A68:B68"/>
    <mergeCell ref="A66:B66"/>
    <mergeCell ref="A67:B67"/>
    <mergeCell ref="E66:E67"/>
    <mergeCell ref="D66:D67"/>
    <mergeCell ref="C66:C67"/>
    <mergeCell ref="J66:J67"/>
    <mergeCell ref="I66:I67"/>
    <mergeCell ref="A54:B54"/>
    <mergeCell ref="H60:H61"/>
    <mergeCell ref="H56:H57"/>
    <mergeCell ref="I56:I57"/>
    <mergeCell ref="F54:F55"/>
    <mergeCell ref="G54:G55"/>
    <mergeCell ref="I8:I9"/>
    <mergeCell ref="J8:J9"/>
    <mergeCell ref="L8:L9"/>
    <mergeCell ref="K8:K9"/>
    <mergeCell ref="F10:F11"/>
    <mergeCell ref="G10:G11"/>
    <mergeCell ref="H10:H11"/>
    <mergeCell ref="I10:I11"/>
    <mergeCell ref="J10:J11"/>
    <mergeCell ref="L10:L11"/>
    <mergeCell ref="H12:H13"/>
    <mergeCell ref="I12:I13"/>
    <mergeCell ref="J12:J13"/>
    <mergeCell ref="L12:L13"/>
    <mergeCell ref="K10:K11"/>
    <mergeCell ref="K12:K13"/>
    <mergeCell ref="I14:I15"/>
    <mergeCell ref="F16:F17"/>
    <mergeCell ref="G16:G17"/>
    <mergeCell ref="F50:F51"/>
    <mergeCell ref="H50:H51"/>
    <mergeCell ref="I50:I51"/>
    <mergeCell ref="G44:G45"/>
    <mergeCell ref="F48:F49"/>
    <mergeCell ref="G48:G49"/>
    <mergeCell ref="E44:E45"/>
    <mergeCell ref="G50:G51"/>
    <mergeCell ref="H54:H55"/>
    <mergeCell ref="G157:G158"/>
    <mergeCell ref="G111:G112"/>
    <mergeCell ref="H111:H112"/>
    <mergeCell ref="H119:H120"/>
    <mergeCell ref="G119:G120"/>
    <mergeCell ref="F119:F120"/>
    <mergeCell ref="E119:E120"/>
    <mergeCell ref="H117:H118"/>
    <mergeCell ref="G117:G118"/>
    <mergeCell ref="F117:F118"/>
    <mergeCell ref="E117:E118"/>
    <mergeCell ref="H66:H67"/>
    <mergeCell ref="F66:F67"/>
    <mergeCell ref="F56:F57"/>
    <mergeCell ref="G56:G57"/>
    <mergeCell ref="H149:H150"/>
    <mergeCell ref="F98:F99"/>
    <mergeCell ref="G98:G99"/>
    <mergeCell ref="M2:M3"/>
    <mergeCell ref="M40:M41"/>
    <mergeCell ref="M111:M112"/>
    <mergeCell ref="M145:M146"/>
    <mergeCell ref="L40:L41"/>
    <mergeCell ref="L153:L154"/>
    <mergeCell ref="L151:L152"/>
    <mergeCell ref="L149:L150"/>
    <mergeCell ref="M149:M150"/>
    <mergeCell ref="L100:L101"/>
    <mergeCell ref="L94:L95"/>
    <mergeCell ref="L92:L93"/>
    <mergeCell ref="L90:L91"/>
    <mergeCell ref="L115:L116"/>
    <mergeCell ref="L66:L67"/>
    <mergeCell ref="L145:L146"/>
    <mergeCell ref="M151:M152"/>
    <mergeCell ref="L50:L51"/>
    <mergeCell ref="M117:M118"/>
    <mergeCell ref="M119:M120"/>
    <mergeCell ref="L119:L120"/>
    <mergeCell ref="L117:L118"/>
    <mergeCell ref="L6:L7"/>
    <mergeCell ref="M96:M97"/>
    <mergeCell ref="M92:M93"/>
    <mergeCell ref="A69:B69"/>
    <mergeCell ref="C68:C69"/>
    <mergeCell ref="D68:D69"/>
    <mergeCell ref="E68:E69"/>
    <mergeCell ref="D78:D79"/>
    <mergeCell ref="E78:E79"/>
    <mergeCell ref="H80:H81"/>
    <mergeCell ref="D82:D83"/>
    <mergeCell ref="E82:E83"/>
    <mergeCell ref="F80:F81"/>
    <mergeCell ref="F82:F83"/>
    <mergeCell ref="G82:G83"/>
    <mergeCell ref="A83:B83"/>
    <mergeCell ref="A79:B79"/>
    <mergeCell ref="G80:G81"/>
    <mergeCell ref="A80:B80"/>
    <mergeCell ref="C80:C81"/>
    <mergeCell ref="D80:D81"/>
    <mergeCell ref="E80:E81"/>
    <mergeCell ref="A81:B81"/>
    <mergeCell ref="F78:F79"/>
    <mergeCell ref="E88:E89"/>
    <mergeCell ref="F88:F89"/>
    <mergeCell ref="M214:M215"/>
    <mergeCell ref="I54:I55"/>
    <mergeCell ref="H145:H146"/>
    <mergeCell ref="I145:J145"/>
    <mergeCell ref="I42:I43"/>
    <mergeCell ref="H48:H49"/>
    <mergeCell ref="I48:I49"/>
    <mergeCell ref="J50:J51"/>
    <mergeCell ref="H52:H53"/>
    <mergeCell ref="I52:I53"/>
    <mergeCell ref="J52:J53"/>
    <mergeCell ref="J46:J47"/>
    <mergeCell ref="J44:J45"/>
    <mergeCell ref="L48:L49"/>
    <mergeCell ref="L46:L47"/>
    <mergeCell ref="L44:L45"/>
    <mergeCell ref="L111:L112"/>
    <mergeCell ref="L96:L97"/>
    <mergeCell ref="L76:L77"/>
    <mergeCell ref="L113:L114"/>
    <mergeCell ref="L161:L162"/>
    <mergeCell ref="L159:L160"/>
    <mergeCell ref="L157:L158"/>
    <mergeCell ref="L155:L156"/>
    <mergeCell ref="C255:C256"/>
    <mergeCell ref="D255:D256"/>
    <mergeCell ref="E255:E256"/>
    <mergeCell ref="F255:F256"/>
    <mergeCell ref="G255:G256"/>
    <mergeCell ref="H255:H256"/>
    <mergeCell ref="I255:J255"/>
    <mergeCell ref="J249:J250"/>
    <mergeCell ref="H230:L230"/>
    <mergeCell ref="A231:D231"/>
    <mergeCell ref="A255:B256"/>
    <mergeCell ref="A253:B253"/>
    <mergeCell ref="H251:H252"/>
    <mergeCell ref="I251:I252"/>
    <mergeCell ref="J251:J252"/>
    <mergeCell ref="F251:F252"/>
    <mergeCell ref="G251:G252"/>
    <mergeCell ref="C251:C252"/>
    <mergeCell ref="L251:L252"/>
    <mergeCell ref="A230:D230"/>
    <mergeCell ref="D251:D252"/>
    <mergeCell ref="E251:E252"/>
    <mergeCell ref="H247:H248"/>
    <mergeCell ref="I247:J247"/>
    <mergeCell ref="A218:B218"/>
    <mergeCell ref="D247:D248"/>
    <mergeCell ref="E247:E248"/>
    <mergeCell ref="F247:F248"/>
    <mergeCell ref="G247:G248"/>
    <mergeCell ref="I216:I217"/>
    <mergeCell ref="A214:B215"/>
    <mergeCell ref="C214:C215"/>
    <mergeCell ref="D214:D215"/>
    <mergeCell ref="E214:E215"/>
    <mergeCell ref="F214:F215"/>
    <mergeCell ref="G214:G215"/>
    <mergeCell ref="H214:H215"/>
    <mergeCell ref="I214:J214"/>
    <mergeCell ref="G216:G217"/>
    <mergeCell ref="H216:H217"/>
    <mergeCell ref="D216:D217"/>
    <mergeCell ref="E216:E217"/>
    <mergeCell ref="F216:F217"/>
    <mergeCell ref="A217:B217"/>
  </mergeCells>
  <phoneticPr fontId="6" type="noConversion"/>
  <pageMargins left="0.31496062992125984" right="0.31496062992125984" top="0.74803149606299213" bottom="0.74803149606299213" header="0.31496062992125984" footer="0.31496062992125984"/>
  <pageSetup scale="83" orientation="landscape" r:id="rId1"/>
  <headerFooter>
    <oddHeader>&amp;CSISTEMA PARA EL DESARROLLO INTEGRAL DE LA FAMILIA
NOMINA  CORRESPONDIENTE A LA 2DA. QNA. MARZO 2015.</oddHeader>
  </headerFooter>
  <rowBreaks count="7" manualBreakCount="7">
    <brk id="38" max="16383" man="1"/>
    <brk id="75" max="16383" man="1"/>
    <brk id="107" max="16383" man="1"/>
    <brk id="141" max="16383" man="1"/>
    <brk id="176" max="16383" man="1"/>
    <brk id="210" max="16383" man="1"/>
    <brk id="246" max="16383" man="1"/>
  </rowBreaks>
  <ignoredErrors>
    <ignoredError sqref="F253:G253 I188" formula="1"/>
    <ignoredError sqref="F188 J1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Normal="90" workbookViewId="0">
      <selection activeCell="F15" sqref="F15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8.85546875" customWidth="1"/>
    <col min="4" max="4" width="8.140625" customWidth="1"/>
    <col min="5" max="5" width="8.7109375" bestFit="1" customWidth="1"/>
    <col min="6" max="6" width="7.140625" bestFit="1" customWidth="1"/>
    <col min="7" max="7" width="7.42578125" bestFit="1" customWidth="1"/>
    <col min="8" max="8" width="12.85546875" customWidth="1"/>
    <col min="9" max="9" width="6.5703125" bestFit="1" customWidth="1"/>
    <col min="10" max="10" width="10.28515625" bestFit="1" customWidth="1"/>
    <col min="13" max="13" width="23" customWidth="1"/>
  </cols>
  <sheetData>
    <row r="1" spans="1:16">
      <c r="A1" s="55" t="s">
        <v>0</v>
      </c>
      <c r="B1" s="56"/>
      <c r="C1" s="59" t="s">
        <v>1</v>
      </c>
      <c r="D1" s="52" t="s">
        <v>2</v>
      </c>
      <c r="E1" s="52" t="s">
        <v>7</v>
      </c>
      <c r="F1" s="53" t="s">
        <v>3</v>
      </c>
      <c r="G1" s="52" t="s">
        <v>97</v>
      </c>
      <c r="H1" s="52" t="s">
        <v>98</v>
      </c>
      <c r="I1" s="52" t="s">
        <v>121</v>
      </c>
      <c r="J1" s="52"/>
      <c r="K1" s="35" t="s">
        <v>123</v>
      </c>
      <c r="L1" s="52" t="s">
        <v>5</v>
      </c>
      <c r="M1" s="52" t="s">
        <v>6</v>
      </c>
    </row>
    <row r="2" spans="1:16">
      <c r="A2" s="57"/>
      <c r="B2" s="58"/>
      <c r="C2" s="59"/>
      <c r="D2" s="52"/>
      <c r="E2" s="52"/>
      <c r="F2" s="53"/>
      <c r="G2" s="52"/>
      <c r="H2" s="52"/>
      <c r="I2" s="37" t="s">
        <v>4</v>
      </c>
      <c r="J2" s="38" t="s">
        <v>120</v>
      </c>
      <c r="K2" s="36" t="s">
        <v>124</v>
      </c>
      <c r="L2" s="52"/>
      <c r="M2" s="52"/>
    </row>
    <row r="3" spans="1:16">
      <c r="A3" s="140" t="s">
        <v>127</v>
      </c>
      <c r="B3" s="140"/>
      <c r="C3" s="138">
        <v>216.32</v>
      </c>
      <c r="D3" s="141">
        <v>9</v>
      </c>
      <c r="E3" s="136">
        <f>C3*D3</f>
        <v>1946.8799999999999</v>
      </c>
      <c r="F3" s="136">
        <v>0</v>
      </c>
      <c r="G3" s="136">
        <v>0</v>
      </c>
      <c r="H3" s="136">
        <f t="shared" ref="H3" si="0">E3+F3+G3</f>
        <v>1946.8799999999999</v>
      </c>
      <c r="I3" s="138">
        <v>74.3</v>
      </c>
      <c r="J3" s="136">
        <v>0</v>
      </c>
      <c r="K3" s="136">
        <f t="shared" ref="K3" si="1">I3+J3</f>
        <v>74.3</v>
      </c>
      <c r="L3" s="134">
        <f>H3-K3</f>
        <v>1872.58</v>
      </c>
      <c r="M3" s="132"/>
    </row>
    <row r="4" spans="1:16">
      <c r="A4" s="128" t="s">
        <v>128</v>
      </c>
      <c r="B4" s="129"/>
      <c r="C4" s="139"/>
      <c r="D4" s="142"/>
      <c r="E4" s="137"/>
      <c r="F4" s="137"/>
      <c r="G4" s="137"/>
      <c r="H4" s="137"/>
      <c r="I4" s="139"/>
      <c r="J4" s="137"/>
      <c r="K4" s="137"/>
      <c r="L4" s="135"/>
      <c r="M4" s="133"/>
    </row>
    <row r="5" spans="1:16">
      <c r="B5" s="19"/>
    </row>
    <row r="6" spans="1:16">
      <c r="B6" s="19"/>
      <c r="D6" s="14"/>
    </row>
    <row r="7" spans="1:16">
      <c r="B7" s="19"/>
      <c r="D7" s="14"/>
      <c r="E7" s="21"/>
    </row>
    <row r="8" spans="1:16">
      <c r="B8" s="19"/>
      <c r="D8" s="21"/>
    </row>
    <row r="9" spans="1:16">
      <c r="B9" s="19"/>
      <c r="D9" s="21"/>
    </row>
    <row r="10" spans="1:16">
      <c r="B10" s="19"/>
    </row>
    <row r="12" spans="1:16">
      <c r="A12" s="19"/>
    </row>
    <row r="13" spans="1:16">
      <c r="N13" s="20"/>
      <c r="O13" s="20"/>
      <c r="P13" s="20"/>
    </row>
    <row r="14" spans="1:16">
      <c r="B14" s="14"/>
      <c r="D14" s="14"/>
    </row>
    <row r="16" spans="1:16">
      <c r="B16" s="14"/>
    </row>
    <row r="18" spans="2:2">
      <c r="B18" s="14"/>
    </row>
    <row r="19" spans="2:2">
      <c r="B19" s="14"/>
    </row>
    <row r="20" spans="2:2">
      <c r="B20" s="14"/>
    </row>
  </sheetData>
  <mergeCells count="23">
    <mergeCell ref="F3:F4"/>
    <mergeCell ref="G3:G4"/>
    <mergeCell ref="A4:B4"/>
    <mergeCell ref="A3:B3"/>
    <mergeCell ref="C3:C4"/>
    <mergeCell ref="D3:D4"/>
    <mergeCell ref="E3:E4"/>
    <mergeCell ref="L1:L2"/>
    <mergeCell ref="M1:M2"/>
    <mergeCell ref="M3:M4"/>
    <mergeCell ref="L3:L4"/>
    <mergeCell ref="A1:B2"/>
    <mergeCell ref="C1:C2"/>
    <mergeCell ref="D1:D2"/>
    <mergeCell ref="E1:E2"/>
    <mergeCell ref="F1:F2"/>
    <mergeCell ref="G1:G2"/>
    <mergeCell ref="H3:H4"/>
    <mergeCell ref="I3:I4"/>
    <mergeCell ref="J3:J4"/>
    <mergeCell ref="K3:K4"/>
    <mergeCell ref="H1:H2"/>
    <mergeCell ref="I1:J1"/>
  </mergeCells>
  <phoneticPr fontId="6" type="noConversion"/>
  <pageMargins left="0.70866141732283472" right="0.70866141732283472" top="0.74803149606299213" bottom="0.74803149606299213" header="0.31496062992125984" footer="0.31496062992125984"/>
  <pageSetup scale="83" orientation="landscape" verticalDpi="4294967294" r:id="rId1"/>
  <headerFooter>
    <oddHeader>&amp;CSISTEMA PARA EL DESARROLLO INTEGRAL DE LA FAMILIA
NOMINA  CORRESPONDIENTE A LA 1RA. QNA. ENERO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2015-04-13T17:29:06Z</cp:lastPrinted>
  <dcterms:created xsi:type="dcterms:W3CDTF">2013-05-30T14:39:25Z</dcterms:created>
  <dcterms:modified xsi:type="dcterms:W3CDTF">2015-06-18T20:06:08Z</dcterms:modified>
</cp:coreProperties>
</file>