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75"/>
  </bookViews>
  <sheets>
    <sheet name="Hoja1" sheetId="1" r:id="rId1"/>
    <sheet name="Hoja2" sheetId="2" r:id="rId2"/>
  </sheets>
  <calcPr calcId="125725"/>
</workbook>
</file>

<file path=xl/calcChain.xml><?xml version="1.0" encoding="utf-8"?>
<calcChain xmlns="http://schemas.openxmlformats.org/spreadsheetml/2006/main">
  <c r="I184" i="1"/>
  <c r="E184"/>
  <c r="L184"/>
  <c r="C276"/>
  <c r="L214"/>
  <c r="L159"/>
  <c r="L100"/>
  <c r="L72"/>
  <c r="L30"/>
  <c r="L178"/>
  <c r="K178"/>
  <c r="H178"/>
  <c r="E178"/>
  <c r="K3" i="2"/>
  <c r="E3"/>
  <c r="H3" s="1"/>
  <c r="L3" s="1"/>
  <c r="E180" i="1"/>
  <c r="K143" l="1"/>
  <c r="K111"/>
  <c r="K145"/>
  <c r="K147"/>
  <c r="K149"/>
  <c r="K151"/>
  <c r="K153"/>
  <c r="K155"/>
  <c r="K157"/>
  <c r="K18" l="1"/>
  <c r="K255" l="1"/>
  <c r="K257"/>
  <c r="K259"/>
  <c r="K261"/>
  <c r="K253"/>
  <c r="K247"/>
  <c r="K245"/>
  <c r="K212"/>
  <c r="K214" s="1"/>
  <c r="K180"/>
  <c r="K182"/>
  <c r="K113"/>
  <c r="K115"/>
  <c r="K80"/>
  <c r="K82"/>
  <c r="K84"/>
  <c r="K86"/>
  <c r="K88"/>
  <c r="K90"/>
  <c r="K92"/>
  <c r="K94"/>
  <c r="K100" s="1"/>
  <c r="K96"/>
  <c r="K98"/>
  <c r="K78"/>
  <c r="K4"/>
  <c r="J214"/>
  <c r="J30"/>
  <c r="I267"/>
  <c r="K249"/>
  <c r="K44"/>
  <c r="K46"/>
  <c r="K48"/>
  <c r="K50"/>
  <c r="K52"/>
  <c r="K54"/>
  <c r="K56"/>
  <c r="K58"/>
  <c r="K60"/>
  <c r="K62"/>
  <c r="K64"/>
  <c r="K66"/>
  <c r="K68"/>
  <c r="K70"/>
  <c r="K42"/>
  <c r="K6"/>
  <c r="K8"/>
  <c r="K10"/>
  <c r="K12"/>
  <c r="K14"/>
  <c r="K16"/>
  <c r="K20"/>
  <c r="K22"/>
  <c r="K24"/>
  <c r="K26"/>
  <c r="K28"/>
  <c r="E151"/>
  <c r="H151" s="1"/>
  <c r="L151" s="1"/>
  <c r="E259"/>
  <c r="E94"/>
  <c r="E267"/>
  <c r="H267" s="1"/>
  <c r="G255"/>
  <c r="G257"/>
  <c r="G259"/>
  <c r="G261"/>
  <c r="G253"/>
  <c r="G245"/>
  <c r="H259" l="1"/>
  <c r="L259" s="1"/>
  <c r="K263"/>
  <c r="K30"/>
  <c r="K72"/>
  <c r="K267"/>
  <c r="K269" s="1"/>
  <c r="K159"/>
  <c r="K184"/>
  <c r="K117"/>
  <c r="E6"/>
  <c r="H6" s="1"/>
  <c r="L6" s="1"/>
  <c r="E8"/>
  <c r="H8" s="1"/>
  <c r="L8" s="1"/>
  <c r="E10"/>
  <c r="H10" s="1"/>
  <c r="L10" s="1"/>
  <c r="E12"/>
  <c r="E14"/>
  <c r="H14" s="1"/>
  <c r="L14" s="1"/>
  <c r="E16"/>
  <c r="H16" s="1"/>
  <c r="L16" s="1"/>
  <c r="E18"/>
  <c r="H18" s="1"/>
  <c r="L18" s="1"/>
  <c r="E20"/>
  <c r="H20" s="1"/>
  <c r="L20" s="1"/>
  <c r="E22"/>
  <c r="H22" s="1"/>
  <c r="L22" s="1"/>
  <c r="E24"/>
  <c r="H24" s="1"/>
  <c r="L24" s="1"/>
  <c r="E26"/>
  <c r="H26" s="1"/>
  <c r="L26" s="1"/>
  <c r="E28"/>
  <c r="H28" s="1"/>
  <c r="L28" s="1"/>
  <c r="E4"/>
  <c r="H4" s="1"/>
  <c r="L4" s="1"/>
  <c r="L267" l="1"/>
  <c r="G249"/>
  <c r="E92" l="1"/>
  <c r="H92" l="1"/>
  <c r="L92" s="1"/>
  <c r="E90"/>
  <c r="H90" s="1"/>
  <c r="L90" s="1"/>
  <c r="E247" l="1"/>
  <c r="E245"/>
  <c r="H245" s="1"/>
  <c r="L245" s="1"/>
  <c r="F269"/>
  <c r="I269"/>
  <c r="E66"/>
  <c r="H66" l="1"/>
  <c r="L66" s="1"/>
  <c r="E257"/>
  <c r="E249"/>
  <c r="E253"/>
  <c r="H253" s="1"/>
  <c r="L253" s="1"/>
  <c r="E255"/>
  <c r="H255" s="1"/>
  <c r="L255" s="1"/>
  <c r="E261"/>
  <c r="H247"/>
  <c r="L247" s="1"/>
  <c r="E42"/>
  <c r="H42" s="1"/>
  <c r="L42" s="1"/>
  <c r="E44"/>
  <c r="H44" s="1"/>
  <c r="L44" s="1"/>
  <c r="E46"/>
  <c r="H46" s="1"/>
  <c r="L46" s="1"/>
  <c r="E48"/>
  <c r="H48" s="1"/>
  <c r="L48" s="1"/>
  <c r="E50"/>
  <c r="H50" s="1"/>
  <c r="L50" s="1"/>
  <c r="E52"/>
  <c r="H52" s="1"/>
  <c r="L52" s="1"/>
  <c r="E54"/>
  <c r="H54" s="1"/>
  <c r="L54" s="1"/>
  <c r="E56"/>
  <c r="E58"/>
  <c r="H58" s="1"/>
  <c r="L58" s="1"/>
  <c r="E60"/>
  <c r="E62"/>
  <c r="H62" s="1"/>
  <c r="L62" s="1"/>
  <c r="E64"/>
  <c r="H64" s="1"/>
  <c r="L64" s="1"/>
  <c r="E68"/>
  <c r="H68" s="1"/>
  <c r="L68" s="1"/>
  <c r="E70"/>
  <c r="E78"/>
  <c r="H78" s="1"/>
  <c r="L78" s="1"/>
  <c r="E80"/>
  <c r="H80" s="1"/>
  <c r="L80" s="1"/>
  <c r="E82"/>
  <c r="H82" s="1"/>
  <c r="L82" s="1"/>
  <c r="E84"/>
  <c r="H84" s="1"/>
  <c r="L84" s="1"/>
  <c r="E86"/>
  <c r="H86" s="1"/>
  <c r="L86" s="1"/>
  <c r="E88"/>
  <c r="H88" s="1"/>
  <c r="L88" s="1"/>
  <c r="H94"/>
  <c r="L94" s="1"/>
  <c r="E96"/>
  <c r="H96" s="1"/>
  <c r="L96" s="1"/>
  <c r="E98"/>
  <c r="H98" s="1"/>
  <c r="L98" s="1"/>
  <c r="E111"/>
  <c r="H111" s="1"/>
  <c r="L111" s="1"/>
  <c r="L117" s="1"/>
  <c r="E113"/>
  <c r="H113" s="1"/>
  <c r="L113" s="1"/>
  <c r="E115"/>
  <c r="H115" s="1"/>
  <c r="L115" s="1"/>
  <c r="E143"/>
  <c r="H143" s="1"/>
  <c r="L143" s="1"/>
  <c r="E145"/>
  <c r="H145" s="1"/>
  <c r="L145" s="1"/>
  <c r="E147"/>
  <c r="H147" s="1"/>
  <c r="L147" s="1"/>
  <c r="E149"/>
  <c r="H149" s="1"/>
  <c r="L149" s="1"/>
  <c r="E153"/>
  <c r="H153" s="1"/>
  <c r="L153" s="1"/>
  <c r="E155"/>
  <c r="E157"/>
  <c r="H157" s="1"/>
  <c r="L157" s="1"/>
  <c r="H180"/>
  <c r="L180" s="1"/>
  <c r="E182"/>
  <c r="H182" s="1"/>
  <c r="L182" s="1"/>
  <c r="E212"/>
  <c r="F30"/>
  <c r="F72"/>
  <c r="F100"/>
  <c r="F117"/>
  <c r="F159"/>
  <c r="F184"/>
  <c r="F214"/>
  <c r="F249"/>
  <c r="I30"/>
  <c r="I72"/>
  <c r="I100"/>
  <c r="I117"/>
  <c r="C277" s="1"/>
  <c r="I159"/>
  <c r="I214"/>
  <c r="I249"/>
  <c r="I263"/>
  <c r="F263"/>
  <c r="J249"/>
  <c r="J159"/>
  <c r="H155" l="1"/>
  <c r="L155" s="1"/>
  <c r="H117"/>
  <c r="H184"/>
  <c r="H249"/>
  <c r="H261"/>
  <c r="L261" s="1"/>
  <c r="H257"/>
  <c r="L257" s="1"/>
  <c r="E214"/>
  <c r="H212"/>
  <c r="L212" s="1"/>
  <c r="H70"/>
  <c r="L70" s="1"/>
  <c r="H60"/>
  <c r="L60" s="1"/>
  <c r="H56"/>
  <c r="L56" s="1"/>
  <c r="J269"/>
  <c r="L269"/>
  <c r="J184"/>
  <c r="J117"/>
  <c r="H269"/>
  <c r="E269"/>
  <c r="E30"/>
  <c r="J72"/>
  <c r="E72"/>
  <c r="H100"/>
  <c r="E159"/>
  <c r="E100"/>
  <c r="J100"/>
  <c r="J263"/>
  <c r="E263"/>
  <c r="E117"/>
  <c r="C275" s="1"/>
  <c r="C279" s="1"/>
  <c r="H263" l="1"/>
  <c r="L263"/>
  <c r="L249"/>
  <c r="H72"/>
  <c r="H159"/>
  <c r="H214"/>
  <c r="H12" l="1"/>
  <c r="G30"/>
  <c r="H30" l="1"/>
  <c r="L12"/>
</calcChain>
</file>

<file path=xl/sharedStrings.xml><?xml version="1.0" encoding="utf-8"?>
<sst xmlns="http://schemas.openxmlformats.org/spreadsheetml/2006/main" count="335" uniqueCount="129">
  <si>
    <t>NOMBRE</t>
  </si>
  <si>
    <t>SD</t>
  </si>
  <si>
    <t>DIAS TRAB.</t>
  </si>
  <si>
    <t>SUBSIDIO</t>
  </si>
  <si>
    <t>I.S.R.</t>
  </si>
  <si>
    <t>TOTAL A RECIBIR</t>
  </si>
  <si>
    <t>FIRMA DE CONFORMIDAD</t>
  </si>
  <si>
    <t>TOTA S. NORMAL</t>
  </si>
  <si>
    <t>COMUNICACIÓN SOCIAL</t>
  </si>
  <si>
    <t>TOTAL</t>
  </si>
  <si>
    <t>ELSA MARIA PECH SOLORZANO</t>
  </si>
  <si>
    <t>JURIDICO</t>
  </si>
  <si>
    <t>DELIA YOLANDA  MARTINEZ GONZALEZ</t>
  </si>
  <si>
    <t>PSICOLOGIA</t>
  </si>
  <si>
    <t>TERESA GUADALUPE PRECIADO QUIROZ</t>
  </si>
  <si>
    <t>TRABAJADORA SOCIAL</t>
  </si>
  <si>
    <t>CHRISTIAN GABRIEL BERNAL GONZALEZ</t>
  </si>
  <si>
    <t>VICTOR HUGO VAZQUEZ VALENCIA</t>
  </si>
  <si>
    <t>TERESA DE JESUS  MENDOZA HERNANDEZ</t>
  </si>
  <si>
    <t>INTENDENTE</t>
  </si>
  <si>
    <t>LUIDMILA DINORA AYALA MARTINEZ</t>
  </si>
  <si>
    <t>DIRECCION</t>
  </si>
  <si>
    <t>RUTH JETZABEL SANTILLAN MUNGUIA</t>
  </si>
  <si>
    <t>AUXILIAR MAESTRA</t>
  </si>
  <si>
    <t>SANDRA CORTES CORTES</t>
  </si>
  <si>
    <t>MAESTRA</t>
  </si>
  <si>
    <t>ROSA MARIA DEL CARMEN GUZMAN SANCHEZ</t>
  </si>
  <si>
    <t>ESMERALDA RUA CHAVEZ</t>
  </si>
  <si>
    <t>ANA ROSA BARRAGAN  LOPEZ</t>
  </si>
  <si>
    <t>MARIA DEL REFUGIO CARDENAS FARIAS</t>
  </si>
  <si>
    <t>ROCIO GUADALUPE ORTIZ BALTAZAR</t>
  </si>
  <si>
    <t>MA. DEL CARMEN RODRIGUEZ CARDENAS</t>
  </si>
  <si>
    <t>COCINERA</t>
  </si>
  <si>
    <t>MA. DE LOURDES LEON SILVA</t>
  </si>
  <si>
    <t>AUX. COCINERA</t>
  </si>
  <si>
    <t>MEDICO</t>
  </si>
  <si>
    <t>PSICOLOGO</t>
  </si>
  <si>
    <t>SONIA BALTAZAR VAZQUEZ</t>
  </si>
  <si>
    <t>MAESTRA EDUC FISICA</t>
  </si>
  <si>
    <t>MARGARITA EVANGELISTA BALTAZAR</t>
  </si>
  <si>
    <t>INTENDENCIA</t>
  </si>
  <si>
    <t>PATRICIA EVANGELISTA VAZQUEZ</t>
  </si>
  <si>
    <t>DIRECCION II</t>
  </si>
  <si>
    <t>ADRIANA VAZQUEZ MORAN</t>
  </si>
  <si>
    <t>NADIA MARIA LOPEZ ANGELES</t>
  </si>
  <si>
    <t>MA. VERONICA VAZQUEZ RUA</t>
  </si>
  <si>
    <t>MEXTLI RUTH MARQUEZ MEDINA</t>
  </si>
  <si>
    <t>AUX. MAESTRA</t>
  </si>
  <si>
    <t>KAREN YOCELIN ROMERO VAZQUEZ</t>
  </si>
  <si>
    <t>DORA ALICIA FLORES VAZQUEZ</t>
  </si>
  <si>
    <t>MARIA GUADALUPE LOPEZ MORALES</t>
  </si>
  <si>
    <t>EDUC FISICA</t>
  </si>
  <si>
    <t>ORALIA PEREZ SILVA</t>
  </si>
  <si>
    <t>MARITA DEL CARMEN  CHOCOTECO ALVAREZ</t>
  </si>
  <si>
    <t>COORDINADORA</t>
  </si>
  <si>
    <t>CECILIA FLORES MANCILLA</t>
  </si>
  <si>
    <t>MARIA LUISA CARDENAS MORA</t>
  </si>
  <si>
    <t>AUX COCINA</t>
  </si>
  <si>
    <t>TERAPISTA</t>
  </si>
  <si>
    <t>JUANA RIOS PALACIOS</t>
  </si>
  <si>
    <t>GRACIELA VAZQUEZ OROZCO</t>
  </si>
  <si>
    <t>ELBA LIDIA ALCARAZ MORAN</t>
  </si>
  <si>
    <t>RECEPCION</t>
  </si>
  <si>
    <t>EDITH MUNGUIA LAZARIT</t>
  </si>
  <si>
    <t>ROCIO SELENE RINCON ARELLANO</t>
  </si>
  <si>
    <t>ALICIA CONTRERAS GARCIA</t>
  </si>
  <si>
    <t>GRACIELA DIAZ MORA</t>
  </si>
  <si>
    <t>AUX. PROG</t>
  </si>
  <si>
    <t>SILVIA SANCHEZ RAMIREZ</t>
  </si>
  <si>
    <t>CRESCENCIO SANTILLÁN CAMPOS</t>
  </si>
  <si>
    <t>MUSICA</t>
  </si>
  <si>
    <t>ADRIANA MARGARITA MANRIQUEZ OCHOA</t>
  </si>
  <si>
    <t>PILATES</t>
  </si>
  <si>
    <t>MA. JESUS VAZQUEZ VAZQUEZ</t>
  </si>
  <si>
    <t>MANUALIDADES</t>
  </si>
  <si>
    <t>LORENA LIBERTAD JIMENEZ  MENDOZA</t>
  </si>
  <si>
    <t>EJERCICIOS</t>
  </si>
  <si>
    <t>LUIS CAMPOS HERNANDEZ</t>
  </si>
  <si>
    <t>CENTRO DE DIA</t>
  </si>
  <si>
    <t>SRA. MARTHA ADRIANA CORTES SANDOVAL</t>
  </si>
  <si>
    <t>PRESIDENTA DEL SISTEMA DIF MUNICIPAL</t>
  </si>
  <si>
    <t>TOTAL BRUTO</t>
  </si>
  <si>
    <t>TOTAL SUBSIDIO</t>
  </si>
  <si>
    <t>TOTAL ISR</t>
  </si>
  <si>
    <t>NETO A PAGAR</t>
  </si>
  <si>
    <t>GRILLITO CANTOR</t>
  </si>
  <si>
    <t>UBR</t>
  </si>
  <si>
    <t>UAVI</t>
  </si>
  <si>
    <t>VARIOS DIF Y CENTRO DE DIA</t>
  </si>
  <si>
    <t>APRENDE JUGANDO</t>
  </si>
  <si>
    <t>CARLA AZUCENA CARDENAS MONTAÑO</t>
  </si>
  <si>
    <t>DANZA</t>
  </si>
  <si>
    <t>FELIX BERNARDINO MORAN MARTINEZ</t>
  </si>
  <si>
    <t>JOSE ANTONIO GARCIA VAZQUEZ</t>
  </si>
  <si>
    <t>MARIA DEL CARMEN  MACIAS MORENO</t>
  </si>
  <si>
    <t>MA. MARIBEL CAMACHO ZAMUDIO</t>
  </si>
  <si>
    <t>VELADOR/EVENTUAL</t>
  </si>
  <si>
    <t>T. EXTRA</t>
  </si>
  <si>
    <t>TOTAL PERCEPCION.</t>
  </si>
  <si>
    <t>TOTAL S. NORMAL</t>
  </si>
  <si>
    <t>DIEGO ALBERTO JIMENEZ DEL VIENTO</t>
  </si>
  <si>
    <t>ADMINISTRACION</t>
  </si>
  <si>
    <t>BERTHA LETICIA VAZQUEZ MORALES</t>
  </si>
  <si>
    <t>VIRIDIANA MONSERRAT ANDRADE VAZQUEZ</t>
  </si>
  <si>
    <t>CAPACITACIÓN AL TRABAJO</t>
  </si>
  <si>
    <t>SEGURIDAD ALIMENTARIA</t>
  </si>
  <si>
    <t>CONDUCTOR</t>
  </si>
  <si>
    <t>AUXILIAR SEGURIDAD ALIMENTARIA</t>
  </si>
  <si>
    <t>GUILLERMO VEGA CORTES</t>
  </si>
  <si>
    <t>BLANCA MARICELA VAZQUEZ MARQUEZ</t>
  </si>
  <si>
    <t>NAVIL JARENI SANCHEZ HERNANDEZ</t>
  </si>
  <si>
    <t>ELVA CRISTINA VARGAS MARTINEZ</t>
  </si>
  <si>
    <t>DIRECTORA</t>
  </si>
  <si>
    <t>LIC. ELVA CRISTINA VARGAS MARTINEZ</t>
  </si>
  <si>
    <t>DIRECTORA DEL SISTEMA DIF MUNICIPAL</t>
  </si>
  <si>
    <t>VICTOR HUGO GARCIA MEDINA</t>
  </si>
  <si>
    <t>ISIS CAROLINA HERNANDEZ CARDENAS</t>
  </si>
  <si>
    <t>ALVARO CORTES LARA</t>
  </si>
  <si>
    <t>ROSA HILDA SANCHEZ ROBLES</t>
  </si>
  <si>
    <t>LILIANA MEDRANO MEDINA</t>
  </si>
  <si>
    <t>PRESTAMO</t>
  </si>
  <si>
    <t>DEDUCCIONES</t>
  </si>
  <si>
    <t xml:space="preserve">TOTAL DE </t>
  </si>
  <si>
    <t>TOTAL DE</t>
  </si>
  <si>
    <t>DEDUCCION.</t>
  </si>
  <si>
    <t>SISTEMA DIF</t>
  </si>
  <si>
    <t>MARIA VIRIDIANA MARTINEZ FABIAN</t>
  </si>
  <si>
    <t>MARCELA ALCANTAR DEL TORO</t>
  </si>
  <si>
    <t>TRABAJO SOCIAL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</si>
</sst>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4" fontId="7" fillId="2" borderId="1" xfId="1" applyFont="1" applyFill="1" applyBorder="1"/>
    <xf numFmtId="1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/>
    <xf numFmtId="44" fontId="0" fillId="0" borderId="0" xfId="0" applyNumberFormat="1"/>
    <xf numFmtId="44" fontId="7" fillId="2" borderId="1" xfId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/>
    <xf numFmtId="0" fontId="0" fillId="0" borderId="0" xfId="0" applyFill="1"/>
    <xf numFmtId="44" fontId="0" fillId="0" borderId="0" xfId="1" applyFont="1"/>
    <xf numFmtId="0" fontId="0" fillId="0" borderId="0" xfId="0" applyAlignment="1">
      <alignment horizontal="center"/>
    </xf>
    <xf numFmtId="9" fontId="0" fillId="0" borderId="0" xfId="2" applyFont="1"/>
    <xf numFmtId="44" fontId="8" fillId="0" borderId="0" xfId="0" applyNumberFormat="1" applyFont="1"/>
    <xf numFmtId="0" fontId="10" fillId="0" borderId="0" xfId="0" applyFont="1"/>
    <xf numFmtId="0" fontId="11" fillId="0" borderId="6" xfId="0" applyFont="1" applyBorder="1" applyAlignment="1"/>
    <xf numFmtId="0" fontId="11" fillId="0" borderId="0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distributed"/>
    </xf>
    <xf numFmtId="0" fontId="11" fillId="0" borderId="2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distributed"/>
    </xf>
    <xf numFmtId="0" fontId="8" fillId="0" borderId="3" xfId="0" applyFont="1" applyFill="1" applyBorder="1" applyAlignment="1">
      <alignment horizontal="center"/>
    </xf>
    <xf numFmtId="44" fontId="7" fillId="0" borderId="1" xfId="1" applyFont="1" applyFill="1" applyBorder="1"/>
    <xf numFmtId="44" fontId="7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distributed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4" fillId="0" borderId="2" xfId="1" applyFont="1" applyFill="1" applyBorder="1" applyAlignment="1">
      <alignment horizontal="center"/>
    </xf>
    <xf numFmtId="44" fontId="4" fillId="0" borderId="3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distributed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4" fillId="0" borderId="1" xfId="1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44" fontId="4" fillId="0" borderId="2" xfId="1" applyNumberFormat="1" applyFont="1" applyFill="1" applyBorder="1" applyAlignment="1">
      <alignment horizontal="center"/>
    </xf>
    <xf numFmtId="44" fontId="4" fillId="0" borderId="3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44" fontId="4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44" fontId="8" fillId="0" borderId="2" xfId="1" applyFont="1" applyBorder="1" applyAlignment="1">
      <alignment horizontal="center"/>
    </xf>
    <xf numFmtId="44" fontId="8" fillId="0" borderId="3" xfId="1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1" fontId="4" fillId="0" borderId="3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44" fontId="4" fillId="0" borderId="2" xfId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4" fillId="0" borderId="3" xfId="1" applyFont="1" applyBorder="1" applyAlignment="1">
      <alignment horizontal="center" vertical="center"/>
    </xf>
    <xf numFmtId="44" fontId="8" fillId="0" borderId="2" xfId="1" applyFont="1" applyBorder="1" applyAlignment="1">
      <alignment horizontal="center" vertical="center"/>
    </xf>
    <xf numFmtId="44" fontId="8" fillId="0" borderId="3" xfId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"/>
  <sheetViews>
    <sheetView tabSelected="1" view="pageLayout" zoomScale="90" zoomScaleNormal="100" zoomScalePageLayoutView="90" workbookViewId="0">
      <selection activeCell="A155" sqref="A155:B155"/>
    </sheetView>
  </sheetViews>
  <sheetFormatPr baseColWidth="10" defaultRowHeight="15"/>
  <cols>
    <col min="2" max="2" width="21.28515625" customWidth="1"/>
    <col min="3" max="3" width="8" bestFit="1" customWidth="1"/>
    <col min="4" max="4" width="6.140625" customWidth="1"/>
    <col min="5" max="5" width="10.5703125" customWidth="1"/>
    <col min="6" max="6" width="8.7109375" style="1" customWidth="1"/>
    <col min="7" max="7" width="7.7109375" bestFit="1" customWidth="1"/>
    <col min="8" max="8" width="10.85546875" customWidth="1"/>
    <col min="9" max="9" width="9.85546875" bestFit="1" customWidth="1"/>
    <col min="10" max="10" width="10.42578125" bestFit="1" customWidth="1"/>
    <col min="11" max="11" width="12.28515625" customWidth="1"/>
    <col min="12" max="12" width="13" customWidth="1"/>
    <col min="13" max="13" width="28" customWidth="1"/>
    <col min="14" max="14" width="18.28515625" customWidth="1"/>
  </cols>
  <sheetData>
    <row r="1" spans="1:13">
      <c r="M1" s="31" t="s">
        <v>125</v>
      </c>
    </row>
    <row r="2" spans="1:13" ht="15" customHeight="1">
      <c r="A2" s="81" t="s">
        <v>0</v>
      </c>
      <c r="B2" s="81"/>
      <c r="C2" s="81" t="s">
        <v>1</v>
      </c>
      <c r="D2" s="74" t="s">
        <v>2</v>
      </c>
      <c r="E2" s="74" t="s">
        <v>99</v>
      </c>
      <c r="F2" s="87" t="s">
        <v>3</v>
      </c>
      <c r="G2" s="74" t="s">
        <v>97</v>
      </c>
      <c r="H2" s="74" t="s">
        <v>98</v>
      </c>
      <c r="I2" s="88" t="s">
        <v>121</v>
      </c>
      <c r="J2" s="88"/>
      <c r="K2" s="42" t="s">
        <v>122</v>
      </c>
      <c r="L2" s="74" t="s">
        <v>5</v>
      </c>
      <c r="M2" s="71" t="s">
        <v>6</v>
      </c>
    </row>
    <row r="3" spans="1:13" ht="11.25" customHeight="1">
      <c r="A3" s="81"/>
      <c r="B3" s="81"/>
      <c r="C3" s="81"/>
      <c r="D3" s="74"/>
      <c r="E3" s="74"/>
      <c r="F3" s="87"/>
      <c r="G3" s="74"/>
      <c r="H3" s="74"/>
      <c r="I3" s="43" t="s">
        <v>4</v>
      </c>
      <c r="J3" s="44" t="s">
        <v>120</v>
      </c>
      <c r="K3" s="45" t="s">
        <v>124</v>
      </c>
      <c r="L3" s="74"/>
      <c r="M3" s="72"/>
    </row>
    <row r="4" spans="1:13">
      <c r="A4" s="82" t="s">
        <v>111</v>
      </c>
      <c r="B4" s="82"/>
      <c r="C4" s="91">
        <v>468.69</v>
      </c>
      <c r="D4" s="95">
        <v>15</v>
      </c>
      <c r="E4" s="100">
        <f>C4*D4</f>
        <v>7030.35</v>
      </c>
      <c r="F4" s="91">
        <v>0</v>
      </c>
      <c r="G4" s="101"/>
      <c r="H4" s="100">
        <f>E4+F4+G4</f>
        <v>7030.35</v>
      </c>
      <c r="I4" s="91">
        <v>954.46</v>
      </c>
      <c r="J4" s="91">
        <v>0</v>
      </c>
      <c r="K4" s="59">
        <f>I4+J4</f>
        <v>954.46</v>
      </c>
      <c r="L4" s="91">
        <f>H4-K4</f>
        <v>6075.89</v>
      </c>
      <c r="M4" s="53"/>
    </row>
    <row r="5" spans="1:13" ht="12" customHeight="1">
      <c r="A5" s="92" t="s">
        <v>112</v>
      </c>
      <c r="B5" s="92"/>
      <c r="C5" s="91"/>
      <c r="D5" s="95"/>
      <c r="E5" s="100"/>
      <c r="F5" s="91"/>
      <c r="G5" s="101"/>
      <c r="H5" s="100"/>
      <c r="I5" s="91"/>
      <c r="J5" s="91"/>
      <c r="K5" s="60"/>
      <c r="L5" s="91"/>
      <c r="M5" s="53"/>
    </row>
    <row r="6" spans="1:13" ht="12" customHeight="1">
      <c r="A6" s="82" t="s">
        <v>100</v>
      </c>
      <c r="B6" s="82"/>
      <c r="C6" s="91">
        <v>241</v>
      </c>
      <c r="D6" s="95">
        <v>15</v>
      </c>
      <c r="E6" s="100">
        <f t="shared" ref="E6" si="0">C6*D6</f>
        <v>3615</v>
      </c>
      <c r="F6" s="91">
        <v>0</v>
      </c>
      <c r="G6" s="101"/>
      <c r="H6" s="100">
        <f>E6+F6+G6</f>
        <v>3615</v>
      </c>
      <c r="I6" s="91">
        <v>181.81</v>
      </c>
      <c r="J6" s="91">
        <v>0</v>
      </c>
      <c r="K6" s="59">
        <f t="shared" ref="K6" si="1">I6+J6</f>
        <v>181.81</v>
      </c>
      <c r="L6" s="91">
        <f t="shared" ref="L6" si="2">H6-K6</f>
        <v>3433.19</v>
      </c>
      <c r="M6" s="96"/>
    </row>
    <row r="7" spans="1:13" ht="12" customHeight="1">
      <c r="A7" s="92" t="s">
        <v>101</v>
      </c>
      <c r="B7" s="92"/>
      <c r="C7" s="91"/>
      <c r="D7" s="95"/>
      <c r="E7" s="100"/>
      <c r="F7" s="91"/>
      <c r="G7" s="101"/>
      <c r="H7" s="100"/>
      <c r="I7" s="91"/>
      <c r="J7" s="91"/>
      <c r="K7" s="60"/>
      <c r="L7" s="91"/>
      <c r="M7" s="96"/>
    </row>
    <row r="8" spans="1:13" ht="12" customHeight="1">
      <c r="A8" s="82" t="s">
        <v>102</v>
      </c>
      <c r="B8" s="82"/>
      <c r="C8" s="91">
        <v>183.14</v>
      </c>
      <c r="D8" s="95">
        <v>15</v>
      </c>
      <c r="E8" s="100">
        <f t="shared" ref="E8" si="3">C8*D8</f>
        <v>2747.1</v>
      </c>
      <c r="F8" s="91">
        <v>0</v>
      </c>
      <c r="G8" s="101"/>
      <c r="H8" s="100">
        <f t="shared" ref="H8" si="4">E8+F8+G8</f>
        <v>2747.1</v>
      </c>
      <c r="I8" s="91">
        <v>49.44</v>
      </c>
      <c r="J8" s="91">
        <v>0</v>
      </c>
      <c r="K8" s="59">
        <f t="shared" ref="K8" si="5">I8+J8</f>
        <v>49.44</v>
      </c>
      <c r="L8" s="91">
        <f t="shared" ref="L8" si="6">H8-K8</f>
        <v>2697.66</v>
      </c>
      <c r="M8" s="96"/>
    </row>
    <row r="9" spans="1:13" ht="12" customHeight="1">
      <c r="A9" s="92" t="s">
        <v>101</v>
      </c>
      <c r="B9" s="92"/>
      <c r="C9" s="91"/>
      <c r="D9" s="95"/>
      <c r="E9" s="100"/>
      <c r="F9" s="91"/>
      <c r="G9" s="101"/>
      <c r="H9" s="100"/>
      <c r="I9" s="91"/>
      <c r="J9" s="91"/>
      <c r="K9" s="60"/>
      <c r="L9" s="91"/>
      <c r="M9" s="96"/>
    </row>
    <row r="10" spans="1:13">
      <c r="A10" s="82" t="s">
        <v>10</v>
      </c>
      <c r="B10" s="82"/>
      <c r="C10" s="91">
        <v>179.76</v>
      </c>
      <c r="D10" s="95">
        <v>15</v>
      </c>
      <c r="E10" s="100">
        <f t="shared" ref="E10" si="7">C10*D10</f>
        <v>2696.3999999999996</v>
      </c>
      <c r="F10" s="91">
        <v>0</v>
      </c>
      <c r="G10" s="101"/>
      <c r="H10" s="100">
        <f t="shared" ref="H10" si="8">E10+F10+G10</f>
        <v>2696.3999999999996</v>
      </c>
      <c r="I10" s="91">
        <v>43.92</v>
      </c>
      <c r="J10" s="91">
        <v>0</v>
      </c>
      <c r="K10" s="59">
        <f t="shared" ref="K10" si="9">I10+J10</f>
        <v>43.92</v>
      </c>
      <c r="L10" s="91">
        <f>H10-K10</f>
        <v>2652.4799999999996</v>
      </c>
      <c r="M10" s="96"/>
    </row>
    <row r="11" spans="1:13" ht="12" customHeight="1">
      <c r="A11" s="92" t="s">
        <v>8</v>
      </c>
      <c r="B11" s="92"/>
      <c r="C11" s="91"/>
      <c r="D11" s="95"/>
      <c r="E11" s="100"/>
      <c r="F11" s="91"/>
      <c r="G11" s="101"/>
      <c r="H11" s="100"/>
      <c r="I11" s="91"/>
      <c r="J11" s="91"/>
      <c r="K11" s="60"/>
      <c r="L11" s="91"/>
      <c r="M11" s="96"/>
    </row>
    <row r="12" spans="1:13">
      <c r="A12" s="83" t="s">
        <v>117</v>
      </c>
      <c r="B12" s="84"/>
      <c r="C12" s="59">
        <v>209.39</v>
      </c>
      <c r="D12" s="75">
        <v>15</v>
      </c>
      <c r="E12" s="102">
        <f t="shared" ref="E12" si="10">C12*D12</f>
        <v>3140.85</v>
      </c>
      <c r="F12" s="59">
        <v>0</v>
      </c>
      <c r="G12" s="104"/>
      <c r="H12" s="102">
        <f t="shared" ref="H12" si="11">E12+F12+G12</f>
        <v>3140.85</v>
      </c>
      <c r="I12" s="59">
        <v>112.53</v>
      </c>
      <c r="J12" s="91">
        <v>0</v>
      </c>
      <c r="K12" s="59">
        <f t="shared" ref="K12" si="12">I12+J12</f>
        <v>112.53</v>
      </c>
      <c r="L12" s="91">
        <f t="shared" ref="L12" si="13">H12-K12</f>
        <v>3028.3199999999997</v>
      </c>
      <c r="M12" s="69"/>
    </row>
    <row r="13" spans="1:13" ht="12" customHeight="1">
      <c r="A13" s="85" t="s">
        <v>11</v>
      </c>
      <c r="B13" s="86"/>
      <c r="C13" s="60"/>
      <c r="D13" s="76"/>
      <c r="E13" s="103"/>
      <c r="F13" s="60"/>
      <c r="G13" s="105"/>
      <c r="H13" s="103"/>
      <c r="I13" s="60"/>
      <c r="J13" s="91"/>
      <c r="K13" s="60"/>
      <c r="L13" s="91"/>
      <c r="M13" s="70"/>
    </row>
    <row r="14" spans="1:13">
      <c r="A14" s="83" t="s">
        <v>12</v>
      </c>
      <c r="B14" s="84"/>
      <c r="C14" s="59">
        <v>185.99</v>
      </c>
      <c r="D14" s="75">
        <v>15</v>
      </c>
      <c r="E14" s="102">
        <f t="shared" ref="E14" si="14">C14*D14</f>
        <v>2789.8500000000004</v>
      </c>
      <c r="F14" s="59">
        <v>0</v>
      </c>
      <c r="G14" s="104"/>
      <c r="H14" s="102">
        <f t="shared" ref="H14" si="15">E14+F14+G14</f>
        <v>2789.8500000000004</v>
      </c>
      <c r="I14" s="59">
        <v>54.09</v>
      </c>
      <c r="J14" s="91">
        <v>0</v>
      </c>
      <c r="K14" s="59">
        <f t="shared" ref="K14" si="16">I14+J14</f>
        <v>54.09</v>
      </c>
      <c r="L14" s="91">
        <f t="shared" ref="L14" si="17">H14-K14</f>
        <v>2735.76</v>
      </c>
      <c r="M14" s="69"/>
    </row>
    <row r="15" spans="1:13">
      <c r="A15" s="85" t="s">
        <v>13</v>
      </c>
      <c r="B15" s="86"/>
      <c r="C15" s="60"/>
      <c r="D15" s="76"/>
      <c r="E15" s="103"/>
      <c r="F15" s="60"/>
      <c r="G15" s="105"/>
      <c r="H15" s="103"/>
      <c r="I15" s="60"/>
      <c r="J15" s="91"/>
      <c r="K15" s="60"/>
      <c r="L15" s="91"/>
      <c r="M15" s="70"/>
    </row>
    <row r="16" spans="1:13">
      <c r="A16" s="83" t="s">
        <v>92</v>
      </c>
      <c r="B16" s="84"/>
      <c r="C16" s="59">
        <v>185.99</v>
      </c>
      <c r="D16" s="75">
        <v>15</v>
      </c>
      <c r="E16" s="102">
        <f t="shared" ref="E16" si="18">C16*D16</f>
        <v>2789.8500000000004</v>
      </c>
      <c r="F16" s="59">
        <v>0</v>
      </c>
      <c r="G16" s="104"/>
      <c r="H16" s="102">
        <f t="shared" ref="H16" si="19">E16+F16+G16</f>
        <v>2789.8500000000004</v>
      </c>
      <c r="I16" s="59">
        <v>54.09</v>
      </c>
      <c r="J16" s="91">
        <v>0</v>
      </c>
      <c r="K16" s="59">
        <f t="shared" ref="K16:K18" si="20">I16+J16</f>
        <v>54.09</v>
      </c>
      <c r="L16" s="91">
        <f t="shared" ref="L16" si="21">H16-K16</f>
        <v>2735.76</v>
      </c>
      <c r="M16" s="69"/>
    </row>
    <row r="17" spans="1:13">
      <c r="A17" s="85" t="s">
        <v>13</v>
      </c>
      <c r="B17" s="86"/>
      <c r="C17" s="60"/>
      <c r="D17" s="76"/>
      <c r="E17" s="103"/>
      <c r="F17" s="60"/>
      <c r="G17" s="105"/>
      <c r="H17" s="103"/>
      <c r="I17" s="60"/>
      <c r="J17" s="91"/>
      <c r="K17" s="60"/>
      <c r="L17" s="91"/>
      <c r="M17" s="70"/>
    </row>
    <row r="18" spans="1:13">
      <c r="A18" s="83" t="s">
        <v>14</v>
      </c>
      <c r="B18" s="84"/>
      <c r="C18" s="59">
        <v>255.26</v>
      </c>
      <c r="D18" s="75">
        <v>15</v>
      </c>
      <c r="E18" s="102">
        <f t="shared" ref="E18" si="22">C18*D18</f>
        <v>3828.8999999999996</v>
      </c>
      <c r="F18" s="59">
        <v>0</v>
      </c>
      <c r="G18" s="104"/>
      <c r="H18" s="102">
        <f t="shared" ref="H18" si="23">E18+F18+G18</f>
        <v>3828.8999999999996</v>
      </c>
      <c r="I18" s="59">
        <v>321.69</v>
      </c>
      <c r="J18" s="91">
        <v>0</v>
      </c>
      <c r="K18" s="59">
        <f t="shared" si="20"/>
        <v>321.69</v>
      </c>
      <c r="L18" s="91">
        <f t="shared" ref="L18" si="24">H18-K18</f>
        <v>3507.2099999999996</v>
      </c>
      <c r="M18" s="69"/>
    </row>
    <row r="19" spans="1:13">
      <c r="A19" s="85" t="s">
        <v>15</v>
      </c>
      <c r="B19" s="86"/>
      <c r="C19" s="60"/>
      <c r="D19" s="76"/>
      <c r="E19" s="103"/>
      <c r="F19" s="60"/>
      <c r="G19" s="105"/>
      <c r="H19" s="103"/>
      <c r="I19" s="60"/>
      <c r="J19" s="91"/>
      <c r="K19" s="60"/>
      <c r="L19" s="91"/>
      <c r="M19" s="70"/>
    </row>
    <row r="20" spans="1:13">
      <c r="A20" s="83" t="s">
        <v>16</v>
      </c>
      <c r="B20" s="84"/>
      <c r="C20" s="59">
        <v>181.17</v>
      </c>
      <c r="D20" s="75">
        <v>15</v>
      </c>
      <c r="E20" s="102">
        <f t="shared" ref="E20" si="25">C20*D20</f>
        <v>2717.5499999999997</v>
      </c>
      <c r="F20" s="59">
        <v>0</v>
      </c>
      <c r="G20" s="104"/>
      <c r="H20" s="102">
        <f t="shared" ref="H20" si="26">E20+F20+G20</f>
        <v>2717.5499999999997</v>
      </c>
      <c r="I20" s="59">
        <v>46.22</v>
      </c>
      <c r="J20" s="91">
        <v>0</v>
      </c>
      <c r="K20" s="59">
        <f t="shared" ref="K20" si="27">I20+J20</f>
        <v>46.22</v>
      </c>
      <c r="L20" s="91">
        <f t="shared" ref="L20" si="28">H20-K20</f>
        <v>2671.33</v>
      </c>
      <c r="M20" s="69"/>
    </row>
    <row r="21" spans="1:13">
      <c r="A21" s="85" t="s">
        <v>104</v>
      </c>
      <c r="B21" s="86"/>
      <c r="C21" s="60"/>
      <c r="D21" s="76"/>
      <c r="E21" s="103"/>
      <c r="F21" s="60"/>
      <c r="G21" s="105"/>
      <c r="H21" s="103"/>
      <c r="I21" s="60"/>
      <c r="J21" s="91"/>
      <c r="K21" s="60"/>
      <c r="L21" s="91"/>
      <c r="M21" s="99"/>
    </row>
    <row r="22" spans="1:13" s="18" customFormat="1">
      <c r="A22" s="83" t="s">
        <v>109</v>
      </c>
      <c r="B22" s="84"/>
      <c r="C22" s="91">
        <v>174.2</v>
      </c>
      <c r="D22" s="95">
        <v>15</v>
      </c>
      <c r="E22" s="102">
        <f t="shared" ref="E22" si="29">C22*D22</f>
        <v>2613</v>
      </c>
      <c r="F22" s="91"/>
      <c r="G22" s="104"/>
      <c r="H22" s="102">
        <f t="shared" ref="H22" si="30">E22+F22+G22</f>
        <v>2613</v>
      </c>
      <c r="I22" s="91">
        <v>19.86</v>
      </c>
      <c r="J22" s="91">
        <v>0</v>
      </c>
      <c r="K22" s="59">
        <f t="shared" ref="K22" si="31">I22+J22</f>
        <v>19.86</v>
      </c>
      <c r="L22" s="91">
        <f t="shared" ref="L22" si="32">H22-K22</f>
        <v>2593.14</v>
      </c>
      <c r="M22" s="95"/>
    </row>
    <row r="23" spans="1:13" s="18" customFormat="1">
      <c r="A23" s="85" t="s">
        <v>105</v>
      </c>
      <c r="B23" s="86"/>
      <c r="C23" s="91"/>
      <c r="D23" s="95"/>
      <c r="E23" s="103"/>
      <c r="F23" s="91"/>
      <c r="G23" s="105"/>
      <c r="H23" s="103"/>
      <c r="I23" s="91"/>
      <c r="J23" s="91"/>
      <c r="K23" s="60"/>
      <c r="L23" s="91"/>
      <c r="M23" s="95"/>
    </row>
    <row r="24" spans="1:13" s="18" customFormat="1">
      <c r="A24" s="83" t="s">
        <v>116</v>
      </c>
      <c r="B24" s="84"/>
      <c r="C24" s="91">
        <v>145</v>
      </c>
      <c r="D24" s="95">
        <v>15</v>
      </c>
      <c r="E24" s="102">
        <f t="shared" ref="E24" si="33">C24*D24</f>
        <v>2175</v>
      </c>
      <c r="F24" s="91">
        <v>56.16</v>
      </c>
      <c r="G24" s="104"/>
      <c r="H24" s="102">
        <f t="shared" ref="H24" si="34">E24+F24+G24</f>
        <v>2231.16</v>
      </c>
      <c r="I24" s="91">
        <v>0</v>
      </c>
      <c r="J24" s="91">
        <v>0</v>
      </c>
      <c r="K24" s="59">
        <f t="shared" ref="K24" si="35">I24+J24</f>
        <v>0</v>
      </c>
      <c r="L24" s="91">
        <f t="shared" ref="L24" si="36">H24-K24</f>
        <v>2231.16</v>
      </c>
      <c r="M24" s="95"/>
    </row>
    <row r="25" spans="1:13" s="18" customFormat="1">
      <c r="A25" s="85" t="s">
        <v>107</v>
      </c>
      <c r="B25" s="86"/>
      <c r="C25" s="91"/>
      <c r="D25" s="95"/>
      <c r="E25" s="103"/>
      <c r="F25" s="91"/>
      <c r="G25" s="105"/>
      <c r="H25" s="103"/>
      <c r="I25" s="91"/>
      <c r="J25" s="91"/>
      <c r="K25" s="60"/>
      <c r="L25" s="91"/>
      <c r="M25" s="95"/>
    </row>
    <row r="26" spans="1:13">
      <c r="A26" s="83" t="s">
        <v>17</v>
      </c>
      <c r="B26" s="84"/>
      <c r="C26" s="59">
        <v>156.34</v>
      </c>
      <c r="D26" s="75">
        <v>15</v>
      </c>
      <c r="E26" s="102">
        <f t="shared" ref="E26" si="37">C26*D26</f>
        <v>2345.1</v>
      </c>
      <c r="F26" s="59">
        <v>9.2899999999999991</v>
      </c>
      <c r="G26" s="104"/>
      <c r="H26" s="102">
        <f t="shared" ref="H26" si="38">E26+F26+G26</f>
        <v>2354.39</v>
      </c>
      <c r="I26" s="59">
        <v>0</v>
      </c>
      <c r="J26" s="91">
        <v>0</v>
      </c>
      <c r="K26" s="59">
        <f t="shared" ref="K26" si="39">I26+J26</f>
        <v>0</v>
      </c>
      <c r="L26" s="91">
        <f t="shared" ref="L26" si="40">H26-K26</f>
        <v>2354.39</v>
      </c>
      <c r="M26" s="99"/>
    </row>
    <row r="27" spans="1:13">
      <c r="A27" s="85" t="s">
        <v>106</v>
      </c>
      <c r="B27" s="86"/>
      <c r="C27" s="60"/>
      <c r="D27" s="76"/>
      <c r="E27" s="103"/>
      <c r="F27" s="60"/>
      <c r="G27" s="105"/>
      <c r="H27" s="103"/>
      <c r="I27" s="60"/>
      <c r="J27" s="91"/>
      <c r="K27" s="60"/>
      <c r="L27" s="91"/>
      <c r="M27" s="70"/>
    </row>
    <row r="28" spans="1:13">
      <c r="A28" s="83" t="s">
        <v>18</v>
      </c>
      <c r="B28" s="84"/>
      <c r="C28" s="59">
        <v>130.61000000000001</v>
      </c>
      <c r="D28" s="75">
        <v>15</v>
      </c>
      <c r="E28" s="102">
        <f t="shared" ref="E28" si="41">C28*D28</f>
        <v>1959.15</v>
      </c>
      <c r="F28" s="59">
        <v>74.34</v>
      </c>
      <c r="G28" s="104"/>
      <c r="H28" s="102">
        <f t="shared" ref="H28" si="42">E28+F28+G28</f>
        <v>2033.49</v>
      </c>
      <c r="I28" s="59"/>
      <c r="J28" s="91">
        <v>0</v>
      </c>
      <c r="K28" s="59">
        <f t="shared" ref="K28" si="43">I28+J28</f>
        <v>0</v>
      </c>
      <c r="L28" s="91">
        <f t="shared" ref="L28" si="44">H28-K28</f>
        <v>2033.49</v>
      </c>
      <c r="M28" s="69"/>
    </row>
    <row r="29" spans="1:13">
      <c r="A29" s="85" t="s">
        <v>19</v>
      </c>
      <c r="B29" s="86"/>
      <c r="C29" s="60"/>
      <c r="D29" s="76"/>
      <c r="E29" s="103"/>
      <c r="F29" s="60"/>
      <c r="G29" s="105"/>
      <c r="H29" s="103"/>
      <c r="I29" s="60"/>
      <c r="J29" s="91"/>
      <c r="K29" s="60"/>
      <c r="L29" s="91"/>
      <c r="M29" s="70"/>
    </row>
    <row r="30" spans="1:13">
      <c r="A30" s="95" t="s">
        <v>9</v>
      </c>
      <c r="B30" s="95"/>
      <c r="C30" s="46"/>
      <c r="D30" s="46"/>
      <c r="E30" s="46">
        <f t="shared" ref="E30:I30" si="45">SUM(E4:E29)</f>
        <v>40448.100000000006</v>
      </c>
      <c r="F30" s="46">
        <f t="shared" si="45"/>
        <v>139.79</v>
      </c>
      <c r="G30" s="47">
        <f>SUM(G4:G29)</f>
        <v>0</v>
      </c>
      <c r="H30" s="46">
        <f t="shared" si="45"/>
        <v>40587.890000000007</v>
      </c>
      <c r="I30" s="46">
        <f t="shared" si="45"/>
        <v>1838.11</v>
      </c>
      <c r="J30" s="46">
        <f>SUM(J4:J29)</f>
        <v>0</v>
      </c>
      <c r="K30" s="46">
        <f>SUM(K4:K29)</f>
        <v>1838.11</v>
      </c>
      <c r="L30" s="46">
        <f>SUM(L4:L29)</f>
        <v>38749.780000000006</v>
      </c>
    </row>
    <row r="34" spans="1:13">
      <c r="A34" s="61" t="s">
        <v>79</v>
      </c>
      <c r="B34" s="61"/>
      <c r="C34" s="61"/>
      <c r="D34" s="61"/>
      <c r="H34" s="61" t="s">
        <v>113</v>
      </c>
      <c r="I34" s="61"/>
      <c r="J34" s="61"/>
      <c r="K34" s="61"/>
      <c r="L34" s="61"/>
    </row>
    <row r="35" spans="1:13">
      <c r="A35" s="61" t="s">
        <v>80</v>
      </c>
      <c r="B35" s="61"/>
      <c r="C35" s="61"/>
      <c r="D35" s="61"/>
      <c r="H35" s="61" t="s">
        <v>114</v>
      </c>
      <c r="I35" s="61"/>
      <c r="J35" s="61"/>
      <c r="K35" s="61"/>
      <c r="L35" s="61"/>
      <c r="M35" s="14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4" t="s">
        <v>85</v>
      </c>
    </row>
    <row r="40" spans="1:13" ht="15" customHeight="1">
      <c r="A40" s="77" t="s">
        <v>0</v>
      </c>
      <c r="B40" s="78"/>
      <c r="C40" s="81" t="s">
        <v>1</v>
      </c>
      <c r="D40" s="74" t="s">
        <v>2</v>
      </c>
      <c r="E40" s="74" t="s">
        <v>7</v>
      </c>
      <c r="F40" s="87" t="s">
        <v>3</v>
      </c>
      <c r="G40" s="74" t="s">
        <v>97</v>
      </c>
      <c r="H40" s="74" t="s">
        <v>98</v>
      </c>
      <c r="I40" s="74" t="s">
        <v>121</v>
      </c>
      <c r="J40" s="74"/>
      <c r="K40" s="40" t="s">
        <v>123</v>
      </c>
      <c r="L40" s="74" t="s">
        <v>5</v>
      </c>
      <c r="M40" s="51" t="s">
        <v>6</v>
      </c>
    </row>
    <row r="41" spans="1:13" ht="11.25" customHeight="1">
      <c r="A41" s="79"/>
      <c r="B41" s="80"/>
      <c r="C41" s="81"/>
      <c r="D41" s="74"/>
      <c r="E41" s="74"/>
      <c r="F41" s="87"/>
      <c r="G41" s="74"/>
      <c r="H41" s="74"/>
      <c r="I41" s="48" t="s">
        <v>4</v>
      </c>
      <c r="J41" s="49" t="s">
        <v>120</v>
      </c>
      <c r="K41" s="41" t="s">
        <v>124</v>
      </c>
      <c r="L41" s="74"/>
      <c r="M41" s="51"/>
    </row>
    <row r="42" spans="1:13" ht="12.75" customHeight="1">
      <c r="A42" s="82" t="s">
        <v>20</v>
      </c>
      <c r="B42" s="82"/>
      <c r="C42" s="59">
        <v>246.02</v>
      </c>
      <c r="D42" s="75">
        <v>15</v>
      </c>
      <c r="E42" s="59">
        <f>C42*D42</f>
        <v>3690.3</v>
      </c>
      <c r="F42" s="59"/>
      <c r="G42" s="59"/>
      <c r="H42" s="59">
        <f>E42+F42+G42</f>
        <v>3690.3</v>
      </c>
      <c r="I42" s="59">
        <v>299.51</v>
      </c>
      <c r="J42" s="59">
        <v>0</v>
      </c>
      <c r="K42" s="59">
        <f>I42+J42</f>
        <v>299.51</v>
      </c>
      <c r="L42" s="59">
        <f>H42-K42</f>
        <v>3390.79</v>
      </c>
      <c r="M42" s="69"/>
    </row>
    <row r="43" spans="1:13" ht="12" customHeight="1">
      <c r="A43" s="92" t="s">
        <v>21</v>
      </c>
      <c r="B43" s="92"/>
      <c r="C43" s="60"/>
      <c r="D43" s="76"/>
      <c r="E43" s="60"/>
      <c r="F43" s="60"/>
      <c r="G43" s="60"/>
      <c r="H43" s="60"/>
      <c r="I43" s="60"/>
      <c r="J43" s="60"/>
      <c r="K43" s="60"/>
      <c r="L43" s="60"/>
      <c r="M43" s="70"/>
    </row>
    <row r="44" spans="1:13">
      <c r="A44" s="82" t="s">
        <v>22</v>
      </c>
      <c r="B44" s="82"/>
      <c r="C44" s="59">
        <v>130.15</v>
      </c>
      <c r="D44" s="75">
        <v>15</v>
      </c>
      <c r="E44" s="59">
        <f>C44*D44</f>
        <v>1952.25</v>
      </c>
      <c r="F44" s="59">
        <v>74.78</v>
      </c>
      <c r="G44" s="59"/>
      <c r="H44" s="59">
        <f t="shared" ref="H44" si="46">E44+F44+G44</f>
        <v>2027.03</v>
      </c>
      <c r="I44" s="59"/>
      <c r="J44" s="59">
        <v>0</v>
      </c>
      <c r="K44" s="59">
        <f t="shared" ref="K44" si="47">I44+J44</f>
        <v>0</v>
      </c>
      <c r="L44" s="59">
        <f t="shared" ref="L44" si="48">H44-K44</f>
        <v>2027.03</v>
      </c>
      <c r="M44" s="69"/>
    </row>
    <row r="45" spans="1:13" ht="13.5" customHeight="1">
      <c r="A45" s="92" t="s">
        <v>23</v>
      </c>
      <c r="B45" s="92"/>
      <c r="C45" s="60"/>
      <c r="D45" s="76"/>
      <c r="E45" s="60"/>
      <c r="F45" s="60"/>
      <c r="G45" s="60"/>
      <c r="H45" s="60"/>
      <c r="I45" s="60"/>
      <c r="J45" s="60"/>
      <c r="K45" s="60"/>
      <c r="L45" s="60"/>
      <c r="M45" s="70"/>
    </row>
    <row r="46" spans="1:13">
      <c r="A46" s="82" t="s">
        <v>24</v>
      </c>
      <c r="B46" s="82"/>
      <c r="C46" s="59">
        <v>130.15</v>
      </c>
      <c r="D46" s="75">
        <v>15</v>
      </c>
      <c r="E46" s="59">
        <f>C46*D46</f>
        <v>1952.25</v>
      </c>
      <c r="F46" s="59">
        <v>74.78</v>
      </c>
      <c r="G46" s="59"/>
      <c r="H46" s="59">
        <f t="shared" ref="H46" si="49">E46+F46+G46</f>
        <v>2027.03</v>
      </c>
      <c r="I46" s="59"/>
      <c r="J46" s="59">
        <v>0</v>
      </c>
      <c r="K46" s="59">
        <f t="shared" ref="K46" si="50">I46+J46</f>
        <v>0</v>
      </c>
      <c r="L46" s="59">
        <f t="shared" ref="L46" si="51">H46-K46</f>
        <v>2027.03</v>
      </c>
      <c r="M46" s="69"/>
    </row>
    <row r="47" spans="1:13">
      <c r="A47" s="92" t="s">
        <v>23</v>
      </c>
      <c r="B47" s="92"/>
      <c r="C47" s="60"/>
      <c r="D47" s="76"/>
      <c r="E47" s="60"/>
      <c r="F47" s="60"/>
      <c r="G47" s="60"/>
      <c r="H47" s="60"/>
      <c r="I47" s="60"/>
      <c r="J47" s="60"/>
      <c r="K47" s="60"/>
      <c r="L47" s="60"/>
      <c r="M47" s="70"/>
    </row>
    <row r="48" spans="1:13">
      <c r="A48" s="82" t="s">
        <v>119</v>
      </c>
      <c r="B48" s="82"/>
      <c r="C48" s="59">
        <v>203.91</v>
      </c>
      <c r="D48" s="75">
        <v>15</v>
      </c>
      <c r="E48" s="59">
        <f>C48*D48</f>
        <v>3058.65</v>
      </c>
      <c r="F48" s="59"/>
      <c r="G48" s="59"/>
      <c r="H48" s="59">
        <f t="shared" ref="H48" si="52">E48+F48+G48</f>
        <v>3058.65</v>
      </c>
      <c r="I48" s="59">
        <v>83.33</v>
      </c>
      <c r="J48" s="59">
        <v>0</v>
      </c>
      <c r="K48" s="59">
        <f t="shared" ref="K48" si="53">I48+J48</f>
        <v>83.33</v>
      </c>
      <c r="L48" s="59">
        <f t="shared" ref="L48" si="54">H48-K48</f>
        <v>2975.32</v>
      </c>
      <c r="M48" s="106"/>
    </row>
    <row r="49" spans="1:13">
      <c r="A49" s="92" t="s">
        <v>25</v>
      </c>
      <c r="B49" s="92"/>
      <c r="C49" s="60"/>
      <c r="D49" s="76"/>
      <c r="E49" s="60"/>
      <c r="F49" s="60"/>
      <c r="G49" s="60"/>
      <c r="H49" s="60"/>
      <c r="I49" s="60"/>
      <c r="J49" s="60"/>
      <c r="K49" s="60"/>
      <c r="L49" s="60"/>
      <c r="M49" s="70"/>
    </row>
    <row r="50" spans="1:13">
      <c r="A50" s="82" t="s">
        <v>26</v>
      </c>
      <c r="B50" s="82"/>
      <c r="C50" s="59">
        <v>203.91</v>
      </c>
      <c r="D50" s="75">
        <v>15</v>
      </c>
      <c r="E50" s="59">
        <f>C50*D50</f>
        <v>3058.65</v>
      </c>
      <c r="F50" s="59"/>
      <c r="G50" s="59"/>
      <c r="H50" s="59">
        <f t="shared" ref="H50" si="55">E50+F50+G50</f>
        <v>3058.65</v>
      </c>
      <c r="I50" s="59">
        <v>83.33</v>
      </c>
      <c r="J50" s="59">
        <v>0</v>
      </c>
      <c r="K50" s="59">
        <f t="shared" ref="K50" si="56">I50+J50</f>
        <v>83.33</v>
      </c>
      <c r="L50" s="59">
        <f t="shared" ref="L50" si="57">H50-K50</f>
        <v>2975.32</v>
      </c>
      <c r="M50" s="69"/>
    </row>
    <row r="51" spans="1:13">
      <c r="A51" s="92" t="s">
        <v>25</v>
      </c>
      <c r="B51" s="92"/>
      <c r="C51" s="60"/>
      <c r="D51" s="76"/>
      <c r="E51" s="60"/>
      <c r="F51" s="60"/>
      <c r="G51" s="60"/>
      <c r="H51" s="60"/>
      <c r="I51" s="60"/>
      <c r="J51" s="60"/>
      <c r="K51" s="60"/>
      <c r="L51" s="60"/>
      <c r="M51" s="70"/>
    </row>
    <row r="52" spans="1:13">
      <c r="A52" s="82" t="s">
        <v>27</v>
      </c>
      <c r="B52" s="82"/>
      <c r="C52" s="59">
        <v>130.15</v>
      </c>
      <c r="D52" s="75">
        <v>15</v>
      </c>
      <c r="E52" s="59">
        <f>C52*D52</f>
        <v>1952.25</v>
      </c>
      <c r="F52" s="59">
        <v>74.78</v>
      </c>
      <c r="G52" s="59"/>
      <c r="H52" s="59">
        <f t="shared" ref="H52" si="58">E52+F52+G52</f>
        <v>2027.03</v>
      </c>
      <c r="I52" s="59"/>
      <c r="J52" s="59">
        <v>0</v>
      </c>
      <c r="K52" s="59">
        <f t="shared" ref="K52" si="59">I52+J52</f>
        <v>0</v>
      </c>
      <c r="L52" s="59">
        <f t="shared" ref="L52" si="60">H52-K52</f>
        <v>2027.03</v>
      </c>
      <c r="M52" s="69"/>
    </row>
    <row r="53" spans="1:13">
      <c r="A53" s="92" t="s">
        <v>23</v>
      </c>
      <c r="B53" s="92"/>
      <c r="C53" s="60"/>
      <c r="D53" s="76"/>
      <c r="E53" s="60"/>
      <c r="F53" s="60"/>
      <c r="G53" s="60"/>
      <c r="H53" s="60"/>
      <c r="I53" s="60"/>
      <c r="J53" s="60"/>
      <c r="K53" s="60"/>
      <c r="L53" s="60"/>
      <c r="M53" s="70"/>
    </row>
    <row r="54" spans="1:13">
      <c r="A54" s="82" t="s">
        <v>28</v>
      </c>
      <c r="B54" s="82"/>
      <c r="C54" s="59">
        <v>203.91</v>
      </c>
      <c r="D54" s="75">
        <v>15</v>
      </c>
      <c r="E54" s="59">
        <f>C54*D54</f>
        <v>3058.65</v>
      </c>
      <c r="F54" s="59"/>
      <c r="G54" s="59"/>
      <c r="H54" s="59">
        <f t="shared" ref="H54" si="61">E54+F54+G54</f>
        <v>3058.65</v>
      </c>
      <c r="I54" s="59">
        <v>83.33</v>
      </c>
      <c r="J54" s="59">
        <v>0</v>
      </c>
      <c r="K54" s="59">
        <f t="shared" ref="K54" si="62">I54+J54</f>
        <v>83.33</v>
      </c>
      <c r="L54" s="59">
        <f t="shared" ref="L54" si="63">H54-K54</f>
        <v>2975.32</v>
      </c>
      <c r="M54" s="69"/>
    </row>
    <row r="55" spans="1:13">
      <c r="A55" s="92" t="s">
        <v>25</v>
      </c>
      <c r="B55" s="92"/>
      <c r="C55" s="60"/>
      <c r="D55" s="76"/>
      <c r="E55" s="60"/>
      <c r="F55" s="60"/>
      <c r="G55" s="60"/>
      <c r="H55" s="60"/>
      <c r="I55" s="60"/>
      <c r="J55" s="60"/>
      <c r="K55" s="60"/>
      <c r="L55" s="60"/>
      <c r="M55" s="70"/>
    </row>
    <row r="56" spans="1:13">
      <c r="A56" s="82" t="s">
        <v>29</v>
      </c>
      <c r="B56" s="82"/>
      <c r="C56" s="59">
        <v>130.15</v>
      </c>
      <c r="D56" s="75">
        <v>15</v>
      </c>
      <c r="E56" s="59">
        <f>C56*D56</f>
        <v>1952.25</v>
      </c>
      <c r="F56" s="59">
        <v>74.78</v>
      </c>
      <c r="G56" s="59"/>
      <c r="H56" s="59">
        <f t="shared" ref="H56" si="64">E56+F56+G56</f>
        <v>2027.03</v>
      </c>
      <c r="I56" s="59"/>
      <c r="J56" s="59">
        <v>0</v>
      </c>
      <c r="K56" s="59">
        <f t="shared" ref="K56" si="65">I56+J56</f>
        <v>0</v>
      </c>
      <c r="L56" s="59">
        <f t="shared" ref="L56" si="66">H56-K56</f>
        <v>2027.03</v>
      </c>
      <c r="M56" s="69"/>
    </row>
    <row r="57" spans="1:13">
      <c r="A57" s="92" t="s">
        <v>23</v>
      </c>
      <c r="B57" s="92"/>
      <c r="C57" s="60"/>
      <c r="D57" s="76"/>
      <c r="E57" s="60"/>
      <c r="F57" s="60"/>
      <c r="G57" s="60"/>
      <c r="H57" s="60"/>
      <c r="I57" s="60"/>
      <c r="J57" s="60"/>
      <c r="K57" s="60"/>
      <c r="L57" s="60"/>
      <c r="M57" s="70"/>
    </row>
    <row r="58" spans="1:13">
      <c r="A58" s="82" t="s">
        <v>30</v>
      </c>
      <c r="B58" s="82"/>
      <c r="C58" s="59">
        <v>203.91</v>
      </c>
      <c r="D58" s="75">
        <v>15</v>
      </c>
      <c r="E58" s="59">
        <f>C58*D58</f>
        <v>3058.65</v>
      </c>
      <c r="F58" s="59"/>
      <c r="G58" s="59"/>
      <c r="H58" s="59">
        <f t="shared" ref="H58" si="67">E58+F58+G58</f>
        <v>3058.65</v>
      </c>
      <c r="I58" s="59">
        <v>83.33</v>
      </c>
      <c r="J58" s="59">
        <v>0</v>
      </c>
      <c r="K58" s="59">
        <f t="shared" ref="K58" si="68">I58+J58</f>
        <v>83.33</v>
      </c>
      <c r="L58" s="59">
        <f t="shared" ref="L58" si="69">H58-K58</f>
        <v>2975.32</v>
      </c>
      <c r="M58" s="69"/>
    </row>
    <row r="59" spans="1:13">
      <c r="A59" s="92" t="s">
        <v>25</v>
      </c>
      <c r="B59" s="92"/>
      <c r="C59" s="60"/>
      <c r="D59" s="76"/>
      <c r="E59" s="60"/>
      <c r="F59" s="60"/>
      <c r="G59" s="60"/>
      <c r="H59" s="60"/>
      <c r="I59" s="60"/>
      <c r="J59" s="60"/>
      <c r="K59" s="60"/>
      <c r="L59" s="60"/>
      <c r="M59" s="70"/>
    </row>
    <row r="60" spans="1:13">
      <c r="A60" s="82" t="s">
        <v>31</v>
      </c>
      <c r="B60" s="82"/>
      <c r="C60" s="59">
        <v>111.33</v>
      </c>
      <c r="D60" s="75">
        <v>15</v>
      </c>
      <c r="E60" s="59">
        <f>C60*D60</f>
        <v>1669.95</v>
      </c>
      <c r="F60" s="59">
        <v>104.85</v>
      </c>
      <c r="G60" s="59"/>
      <c r="H60" s="59">
        <f t="shared" ref="H60" si="70">E60+F60+G60</f>
        <v>1774.8</v>
      </c>
      <c r="I60" s="59"/>
      <c r="J60" s="59">
        <v>0</v>
      </c>
      <c r="K60" s="59">
        <f t="shared" ref="K60" si="71">I60+J60</f>
        <v>0</v>
      </c>
      <c r="L60" s="59">
        <f t="shared" ref="L60" si="72">H60-K60</f>
        <v>1774.8</v>
      </c>
      <c r="M60" s="69"/>
    </row>
    <row r="61" spans="1:13">
      <c r="A61" s="92" t="s">
        <v>32</v>
      </c>
      <c r="B61" s="92"/>
      <c r="C61" s="60"/>
      <c r="D61" s="76"/>
      <c r="E61" s="60"/>
      <c r="F61" s="60"/>
      <c r="G61" s="60"/>
      <c r="H61" s="60"/>
      <c r="I61" s="60"/>
      <c r="J61" s="60"/>
      <c r="K61" s="60"/>
      <c r="L61" s="60"/>
      <c r="M61" s="70"/>
    </row>
    <row r="62" spans="1:13">
      <c r="A62" s="82" t="s">
        <v>33</v>
      </c>
      <c r="B62" s="82"/>
      <c r="C62" s="59">
        <v>100.84</v>
      </c>
      <c r="D62" s="75">
        <v>15</v>
      </c>
      <c r="E62" s="59">
        <f>C62*D62</f>
        <v>1512.6000000000001</v>
      </c>
      <c r="F62" s="59">
        <v>114.92</v>
      </c>
      <c r="G62" s="59"/>
      <c r="H62" s="59">
        <f t="shared" ref="H62" si="73">E62+F62+G62</f>
        <v>1627.5200000000002</v>
      </c>
      <c r="I62" s="59"/>
      <c r="J62" s="59">
        <v>0</v>
      </c>
      <c r="K62" s="59">
        <f t="shared" ref="K62" si="74">I62+J62</f>
        <v>0</v>
      </c>
      <c r="L62" s="59">
        <f t="shared" ref="L62" si="75">H62-K62</f>
        <v>1627.5200000000002</v>
      </c>
      <c r="M62" s="69"/>
    </row>
    <row r="63" spans="1:13">
      <c r="A63" s="92" t="s">
        <v>34</v>
      </c>
      <c r="B63" s="92"/>
      <c r="C63" s="60"/>
      <c r="D63" s="76"/>
      <c r="E63" s="60"/>
      <c r="F63" s="60"/>
      <c r="G63" s="60"/>
      <c r="H63" s="60"/>
      <c r="I63" s="60"/>
      <c r="J63" s="60"/>
      <c r="K63" s="60"/>
      <c r="L63" s="60"/>
      <c r="M63" s="70"/>
    </row>
    <row r="64" spans="1:13">
      <c r="A64" s="82" t="s">
        <v>115</v>
      </c>
      <c r="B64" s="82"/>
      <c r="C64" s="59">
        <v>154.81</v>
      </c>
      <c r="D64" s="75">
        <v>15</v>
      </c>
      <c r="E64" s="59">
        <f>C64*D64</f>
        <v>2322.15</v>
      </c>
      <c r="F64" s="59">
        <v>26.2</v>
      </c>
      <c r="G64" s="59"/>
      <c r="H64" s="59">
        <f t="shared" ref="H64" si="76">E64+F64+G64</f>
        <v>2348.35</v>
      </c>
      <c r="I64" s="59"/>
      <c r="J64" s="59">
        <v>0</v>
      </c>
      <c r="K64" s="59">
        <f t="shared" ref="K64" si="77">I64+J64</f>
        <v>0</v>
      </c>
      <c r="L64" s="59">
        <f t="shared" ref="L64" si="78">H64-K64</f>
        <v>2348.35</v>
      </c>
      <c r="M64" s="69"/>
    </row>
    <row r="65" spans="1:13">
      <c r="A65" s="92" t="s">
        <v>35</v>
      </c>
      <c r="B65" s="92"/>
      <c r="C65" s="60"/>
      <c r="D65" s="76"/>
      <c r="E65" s="60"/>
      <c r="F65" s="60"/>
      <c r="G65" s="60"/>
      <c r="H65" s="60"/>
      <c r="I65" s="60"/>
      <c r="J65" s="60"/>
      <c r="K65" s="60"/>
      <c r="L65" s="60"/>
      <c r="M65" s="70"/>
    </row>
    <row r="66" spans="1:13">
      <c r="A66" s="83" t="s">
        <v>103</v>
      </c>
      <c r="B66" s="84"/>
      <c r="C66" s="59">
        <v>158.41999999999999</v>
      </c>
      <c r="D66" s="75">
        <v>15</v>
      </c>
      <c r="E66" s="59">
        <f>C66*D66</f>
        <v>2376.2999999999997</v>
      </c>
      <c r="F66" s="59">
        <v>5.91</v>
      </c>
      <c r="G66" s="59"/>
      <c r="H66" s="59">
        <f t="shared" ref="H66" si="79">E66+F66+G66</f>
        <v>2382.2099999999996</v>
      </c>
      <c r="I66" s="59"/>
      <c r="J66" s="59">
        <v>0</v>
      </c>
      <c r="K66" s="59">
        <f t="shared" ref="K66" si="80">I66+J66</f>
        <v>0</v>
      </c>
      <c r="L66" s="59">
        <f t="shared" ref="L66" si="81">H66-K66</f>
        <v>2382.2099999999996</v>
      </c>
      <c r="M66" s="9"/>
    </row>
    <row r="67" spans="1:13">
      <c r="A67" s="85" t="s">
        <v>13</v>
      </c>
      <c r="B67" s="86"/>
      <c r="C67" s="60"/>
      <c r="D67" s="76"/>
      <c r="E67" s="60"/>
      <c r="F67" s="60"/>
      <c r="G67" s="60"/>
      <c r="H67" s="60"/>
      <c r="I67" s="60"/>
      <c r="J67" s="60"/>
      <c r="K67" s="60"/>
      <c r="L67" s="60"/>
      <c r="M67" s="9"/>
    </row>
    <row r="68" spans="1:13">
      <c r="A68" s="82" t="s">
        <v>37</v>
      </c>
      <c r="B68" s="82"/>
      <c r="C68" s="59">
        <v>171.04</v>
      </c>
      <c r="D68" s="75">
        <v>4</v>
      </c>
      <c r="E68" s="59">
        <f>C68*D68</f>
        <v>684.16</v>
      </c>
      <c r="F68" s="59"/>
      <c r="G68" s="59"/>
      <c r="H68" s="59">
        <f t="shared" ref="H68" si="82">E68+F68+G68</f>
        <v>684.16</v>
      </c>
      <c r="I68" s="59">
        <v>3.92</v>
      </c>
      <c r="J68" s="59">
        <v>0</v>
      </c>
      <c r="K68" s="59">
        <f t="shared" ref="K68" si="83">I68+J68</f>
        <v>3.92</v>
      </c>
      <c r="L68" s="59">
        <f t="shared" ref="L68" si="84">H68-K68</f>
        <v>680.24</v>
      </c>
      <c r="M68" s="69"/>
    </row>
    <row r="69" spans="1:13">
      <c r="A69" s="92" t="s">
        <v>38</v>
      </c>
      <c r="B69" s="92"/>
      <c r="C69" s="60"/>
      <c r="D69" s="76"/>
      <c r="E69" s="60"/>
      <c r="F69" s="60"/>
      <c r="G69" s="60"/>
      <c r="H69" s="60"/>
      <c r="I69" s="60"/>
      <c r="J69" s="60"/>
      <c r="K69" s="60"/>
      <c r="L69" s="60"/>
      <c r="M69" s="70"/>
    </row>
    <row r="70" spans="1:13" ht="12" customHeight="1">
      <c r="A70" s="82" t="s">
        <v>39</v>
      </c>
      <c r="B70" s="82"/>
      <c r="C70" s="59">
        <v>100.88</v>
      </c>
      <c r="D70" s="75">
        <v>15</v>
      </c>
      <c r="E70" s="59">
        <f>C70*D70</f>
        <v>1513.1999999999998</v>
      </c>
      <c r="F70" s="59">
        <v>114.88</v>
      </c>
      <c r="G70" s="59"/>
      <c r="H70" s="59">
        <f t="shared" ref="H70" si="85">E70+F70+G70</f>
        <v>1628.08</v>
      </c>
      <c r="I70" s="59"/>
      <c r="J70" s="59">
        <v>0</v>
      </c>
      <c r="K70" s="59">
        <f t="shared" ref="K70" si="86">I70+J70</f>
        <v>0</v>
      </c>
      <c r="L70" s="59">
        <f t="shared" ref="L70" si="87">H70-K70</f>
        <v>1628.08</v>
      </c>
      <c r="M70" s="69"/>
    </row>
    <row r="71" spans="1:13" ht="12.75" customHeight="1">
      <c r="A71" s="92" t="s">
        <v>40</v>
      </c>
      <c r="B71" s="92"/>
      <c r="C71" s="60"/>
      <c r="D71" s="76"/>
      <c r="E71" s="60"/>
      <c r="F71" s="60"/>
      <c r="G71" s="60"/>
      <c r="H71" s="60"/>
      <c r="I71" s="60"/>
      <c r="J71" s="60"/>
      <c r="K71" s="60"/>
      <c r="L71" s="60"/>
      <c r="M71" s="70"/>
    </row>
    <row r="72" spans="1:13">
      <c r="A72" s="62" t="s">
        <v>9</v>
      </c>
      <c r="B72" s="62"/>
      <c r="C72" s="11"/>
      <c r="D72" s="11"/>
      <c r="E72" s="11">
        <f>SUM(E42:E71)</f>
        <v>33812.26</v>
      </c>
      <c r="F72" s="11">
        <f>SUM(F42:F71)</f>
        <v>665.88</v>
      </c>
      <c r="G72" s="12">
        <v>0</v>
      </c>
      <c r="H72" s="11">
        <f>SUM(H42:H71)</f>
        <v>34478.14</v>
      </c>
      <c r="I72" s="11">
        <f>SUM(I42:I71)</f>
        <v>636.75</v>
      </c>
      <c r="J72" s="11">
        <f>SUM(J42:J71)</f>
        <v>0</v>
      </c>
      <c r="K72" s="11">
        <f>SUM(K42:K71)</f>
        <v>636.75</v>
      </c>
      <c r="L72" s="11">
        <f>SUM(L42:L71)</f>
        <v>33841.39</v>
      </c>
    </row>
    <row r="73" spans="1:13">
      <c r="A73" s="61" t="s">
        <v>79</v>
      </c>
      <c r="B73" s="61"/>
      <c r="C73" s="61"/>
      <c r="D73" s="61"/>
      <c r="H73" s="61" t="s">
        <v>113</v>
      </c>
      <c r="I73" s="61"/>
      <c r="J73" s="61"/>
      <c r="K73" s="61"/>
      <c r="L73" s="61"/>
      <c r="M73" s="4"/>
    </row>
    <row r="74" spans="1:13" s="5" customFormat="1">
      <c r="A74" s="108" t="s">
        <v>80</v>
      </c>
      <c r="B74" s="108"/>
      <c r="C74" s="108"/>
      <c r="D74" s="108"/>
      <c r="F74" s="6"/>
      <c r="H74" s="108" t="s">
        <v>114</v>
      </c>
      <c r="I74" s="108"/>
      <c r="J74" s="108"/>
      <c r="K74" s="108"/>
      <c r="L74" s="108"/>
      <c r="M74" s="7"/>
    </row>
    <row r="75" spans="1:13" s="5" customFormat="1">
      <c r="A75" s="8"/>
      <c r="B75" s="8"/>
      <c r="C75" s="8"/>
      <c r="D75" s="8"/>
      <c r="F75" s="6"/>
      <c r="H75" s="8"/>
      <c r="I75" s="8"/>
      <c r="J75" s="8"/>
      <c r="K75" s="29"/>
      <c r="L75" s="8"/>
      <c r="M75" s="7"/>
    </row>
    <row r="76" spans="1:13" ht="15" customHeight="1">
      <c r="A76" s="54" t="s">
        <v>0</v>
      </c>
      <c r="B76" s="55"/>
      <c r="C76" s="58" t="s">
        <v>1</v>
      </c>
      <c r="D76" s="51" t="s">
        <v>2</v>
      </c>
      <c r="E76" s="51" t="s">
        <v>7</v>
      </c>
      <c r="F76" s="52" t="s">
        <v>3</v>
      </c>
      <c r="G76" s="51" t="s">
        <v>97</v>
      </c>
      <c r="H76" s="51" t="s">
        <v>98</v>
      </c>
      <c r="I76" s="51" t="s">
        <v>121</v>
      </c>
      <c r="J76" s="51"/>
      <c r="K76" s="26" t="s">
        <v>123</v>
      </c>
      <c r="L76" s="51" t="s">
        <v>5</v>
      </c>
      <c r="M76" s="34" t="s">
        <v>89</v>
      </c>
    </row>
    <row r="77" spans="1:13">
      <c r="A77" s="56"/>
      <c r="B77" s="57"/>
      <c r="C77" s="58"/>
      <c r="D77" s="51"/>
      <c r="E77" s="51"/>
      <c r="F77" s="52"/>
      <c r="G77" s="51"/>
      <c r="H77" s="51"/>
      <c r="I77" s="10" t="s">
        <v>4</v>
      </c>
      <c r="J77" s="2" t="s">
        <v>120</v>
      </c>
      <c r="K77" s="27" t="s">
        <v>124</v>
      </c>
      <c r="L77" s="51"/>
      <c r="M77" s="33" t="s">
        <v>6</v>
      </c>
    </row>
    <row r="78" spans="1:13">
      <c r="A78" s="94" t="s">
        <v>41</v>
      </c>
      <c r="B78" s="94"/>
      <c r="C78" s="65">
        <v>239.43</v>
      </c>
      <c r="D78" s="69">
        <v>15</v>
      </c>
      <c r="E78" s="65">
        <f>C78*D78</f>
        <v>3591.4500000000003</v>
      </c>
      <c r="F78" s="65"/>
      <c r="G78" s="65"/>
      <c r="H78" s="65">
        <f>E78+F78+G78</f>
        <v>3591.4500000000003</v>
      </c>
      <c r="I78" s="65">
        <v>179.25</v>
      </c>
      <c r="J78" s="65">
        <v>0</v>
      </c>
      <c r="K78" s="65">
        <f>I78+J78</f>
        <v>179.25</v>
      </c>
      <c r="L78" s="59">
        <f>H78-K78</f>
        <v>3412.2000000000003</v>
      </c>
      <c r="M78" s="69"/>
    </row>
    <row r="79" spans="1:13">
      <c r="A79" s="93" t="s">
        <v>42</v>
      </c>
      <c r="B79" s="93"/>
      <c r="C79" s="66"/>
      <c r="D79" s="70"/>
      <c r="E79" s="66"/>
      <c r="F79" s="66"/>
      <c r="G79" s="66"/>
      <c r="H79" s="66"/>
      <c r="I79" s="66"/>
      <c r="J79" s="66"/>
      <c r="K79" s="66"/>
      <c r="L79" s="60"/>
      <c r="M79" s="70"/>
    </row>
    <row r="80" spans="1:13" s="18" customFormat="1">
      <c r="A80" s="82" t="s">
        <v>43</v>
      </c>
      <c r="B80" s="82"/>
      <c r="C80" s="59">
        <v>106.83</v>
      </c>
      <c r="D80" s="75">
        <v>15</v>
      </c>
      <c r="E80" s="59">
        <f>C80*D80</f>
        <v>1602.45</v>
      </c>
      <c r="F80" s="59">
        <v>109.17</v>
      </c>
      <c r="G80" s="65"/>
      <c r="H80" s="65">
        <f t="shared" ref="H80" si="88">E80+F80+G80</f>
        <v>1711.6200000000001</v>
      </c>
      <c r="I80" s="59"/>
      <c r="J80" s="59">
        <v>0</v>
      </c>
      <c r="K80" s="65">
        <f t="shared" ref="K80" si="89">I80+J80</f>
        <v>0</v>
      </c>
      <c r="L80" s="59">
        <f t="shared" ref="L80" si="90">H80-K80</f>
        <v>1711.6200000000001</v>
      </c>
      <c r="M80" s="75"/>
    </row>
    <row r="81" spans="1:13" s="18" customFormat="1">
      <c r="A81" s="92" t="s">
        <v>47</v>
      </c>
      <c r="B81" s="92"/>
      <c r="C81" s="60"/>
      <c r="D81" s="76"/>
      <c r="E81" s="60"/>
      <c r="F81" s="60"/>
      <c r="G81" s="66"/>
      <c r="H81" s="66"/>
      <c r="I81" s="60"/>
      <c r="J81" s="60"/>
      <c r="K81" s="66"/>
      <c r="L81" s="60"/>
      <c r="M81" s="76"/>
    </row>
    <row r="82" spans="1:13">
      <c r="A82" s="94" t="s">
        <v>44</v>
      </c>
      <c r="B82" s="94"/>
      <c r="C82" s="65">
        <v>169.2</v>
      </c>
      <c r="D82" s="69">
        <v>15</v>
      </c>
      <c r="E82" s="65">
        <f>C82*D82</f>
        <v>2538</v>
      </c>
      <c r="F82" s="65"/>
      <c r="G82" s="65"/>
      <c r="H82" s="65">
        <f t="shared" ref="H82" si="91">E82+F82+G82</f>
        <v>2538</v>
      </c>
      <c r="I82" s="65">
        <v>11.69</v>
      </c>
      <c r="J82" s="65">
        <v>0</v>
      </c>
      <c r="K82" s="65">
        <f t="shared" ref="K82" si="92">I82+J82</f>
        <v>11.69</v>
      </c>
      <c r="L82" s="59">
        <f t="shared" ref="L82" si="93">H82-K82</f>
        <v>2526.31</v>
      </c>
      <c r="M82" s="69"/>
    </row>
    <row r="83" spans="1:13">
      <c r="A83" s="93" t="s">
        <v>25</v>
      </c>
      <c r="B83" s="93"/>
      <c r="C83" s="66"/>
      <c r="D83" s="70"/>
      <c r="E83" s="66"/>
      <c r="F83" s="66"/>
      <c r="G83" s="66"/>
      <c r="H83" s="66"/>
      <c r="I83" s="66"/>
      <c r="J83" s="66"/>
      <c r="K83" s="66"/>
      <c r="L83" s="60"/>
      <c r="M83" s="70"/>
    </row>
    <row r="84" spans="1:13">
      <c r="A84" s="94" t="s">
        <v>45</v>
      </c>
      <c r="B84" s="94"/>
      <c r="C84" s="65">
        <v>169.2</v>
      </c>
      <c r="D84" s="69">
        <v>15</v>
      </c>
      <c r="E84" s="65">
        <f>C84*D84</f>
        <v>2538</v>
      </c>
      <c r="F84" s="65"/>
      <c r="G84" s="65"/>
      <c r="H84" s="65">
        <f t="shared" ref="H84" si="94">E84+F84+G84</f>
        <v>2538</v>
      </c>
      <c r="I84" s="65">
        <v>11.69</v>
      </c>
      <c r="J84" s="65">
        <v>0</v>
      </c>
      <c r="K84" s="65">
        <f t="shared" ref="K84" si="95">I84+J84</f>
        <v>11.69</v>
      </c>
      <c r="L84" s="59">
        <f t="shared" ref="L84" si="96">H84-K84</f>
        <v>2526.31</v>
      </c>
      <c r="M84" s="69"/>
    </row>
    <row r="85" spans="1:13">
      <c r="A85" s="93" t="s">
        <v>25</v>
      </c>
      <c r="B85" s="93"/>
      <c r="C85" s="66"/>
      <c r="D85" s="70"/>
      <c r="E85" s="66"/>
      <c r="F85" s="66"/>
      <c r="G85" s="66"/>
      <c r="H85" s="66"/>
      <c r="I85" s="66"/>
      <c r="J85" s="66"/>
      <c r="K85" s="66"/>
      <c r="L85" s="60"/>
      <c r="M85" s="70"/>
    </row>
    <row r="86" spans="1:13">
      <c r="A86" s="94" t="s">
        <v>46</v>
      </c>
      <c r="B86" s="94"/>
      <c r="C86" s="65">
        <v>106.83</v>
      </c>
      <c r="D86" s="69">
        <v>15</v>
      </c>
      <c r="E86" s="65">
        <f>C86*D86</f>
        <v>1602.45</v>
      </c>
      <c r="F86" s="65">
        <v>109.17</v>
      </c>
      <c r="G86" s="65"/>
      <c r="H86" s="65">
        <f t="shared" ref="H86" si="97">E86+F86+G86</f>
        <v>1711.6200000000001</v>
      </c>
      <c r="I86" s="65"/>
      <c r="J86" s="65">
        <v>0</v>
      </c>
      <c r="K86" s="65">
        <f t="shared" ref="K86" si="98">I86+J86</f>
        <v>0</v>
      </c>
      <c r="L86" s="59">
        <f t="shared" ref="L86" si="99">H86-K86</f>
        <v>1711.6200000000001</v>
      </c>
      <c r="M86" s="69"/>
    </row>
    <row r="87" spans="1:13">
      <c r="A87" s="93" t="s">
        <v>47</v>
      </c>
      <c r="B87" s="93"/>
      <c r="C87" s="66"/>
      <c r="D87" s="70"/>
      <c r="E87" s="66"/>
      <c r="F87" s="66"/>
      <c r="G87" s="66"/>
      <c r="H87" s="66"/>
      <c r="I87" s="66"/>
      <c r="J87" s="66"/>
      <c r="K87" s="66"/>
      <c r="L87" s="60"/>
      <c r="M87" s="70"/>
    </row>
    <row r="88" spans="1:13" s="18" customFormat="1">
      <c r="A88" s="82" t="s">
        <v>48</v>
      </c>
      <c r="B88" s="82"/>
      <c r="C88" s="59">
        <v>169.2</v>
      </c>
      <c r="D88" s="75">
        <v>15</v>
      </c>
      <c r="E88" s="59">
        <f>C88*D88</f>
        <v>2538</v>
      </c>
      <c r="F88" s="59"/>
      <c r="G88" s="65"/>
      <c r="H88" s="65">
        <f t="shared" ref="H88" si="100">E88+F88+G88</f>
        <v>2538</v>
      </c>
      <c r="I88" s="59">
        <v>11.69</v>
      </c>
      <c r="J88" s="59">
        <v>0</v>
      </c>
      <c r="K88" s="65">
        <f t="shared" ref="K88" si="101">I88+J88</f>
        <v>11.69</v>
      </c>
      <c r="L88" s="59">
        <f t="shared" ref="L88" si="102">H88-K88</f>
        <v>2526.31</v>
      </c>
      <c r="M88" s="75"/>
    </row>
    <row r="89" spans="1:13" s="18" customFormat="1">
      <c r="A89" s="92" t="s">
        <v>25</v>
      </c>
      <c r="B89" s="92"/>
      <c r="C89" s="60"/>
      <c r="D89" s="76"/>
      <c r="E89" s="60"/>
      <c r="F89" s="60"/>
      <c r="G89" s="66"/>
      <c r="H89" s="66"/>
      <c r="I89" s="60"/>
      <c r="J89" s="60"/>
      <c r="K89" s="66"/>
      <c r="L89" s="60"/>
      <c r="M89" s="76"/>
    </row>
    <row r="90" spans="1:13" s="18" customFormat="1">
      <c r="A90" s="83" t="s">
        <v>108</v>
      </c>
      <c r="B90" s="84"/>
      <c r="C90" s="91">
        <v>275.81</v>
      </c>
      <c r="D90" s="95">
        <v>6</v>
      </c>
      <c r="E90" s="91">
        <f>C90*D90</f>
        <v>1654.8600000000001</v>
      </c>
      <c r="F90" s="91"/>
      <c r="G90" s="65"/>
      <c r="H90" s="65">
        <f t="shared" ref="H90" si="103">E90+F90+G90</f>
        <v>1654.8600000000001</v>
      </c>
      <c r="I90" s="91">
        <v>148.4</v>
      </c>
      <c r="J90" s="91">
        <v>0</v>
      </c>
      <c r="K90" s="65">
        <f t="shared" ref="K90" si="104">I90+J90</f>
        <v>148.4</v>
      </c>
      <c r="L90" s="59">
        <f t="shared" ref="L90" si="105">H90-K90</f>
        <v>1506.46</v>
      </c>
      <c r="M90" s="95"/>
    </row>
    <row r="91" spans="1:13" s="18" customFormat="1">
      <c r="A91" s="85" t="s">
        <v>36</v>
      </c>
      <c r="B91" s="86"/>
      <c r="C91" s="91"/>
      <c r="D91" s="95"/>
      <c r="E91" s="91"/>
      <c r="F91" s="91"/>
      <c r="G91" s="66"/>
      <c r="H91" s="66"/>
      <c r="I91" s="91"/>
      <c r="J91" s="91"/>
      <c r="K91" s="66"/>
      <c r="L91" s="60"/>
      <c r="M91" s="95"/>
    </row>
    <row r="92" spans="1:13" s="18" customFormat="1">
      <c r="A92" s="83" t="s">
        <v>110</v>
      </c>
      <c r="B92" s="84"/>
      <c r="C92" s="91">
        <v>154.81</v>
      </c>
      <c r="D92" s="95">
        <v>15</v>
      </c>
      <c r="E92" s="91">
        <f>C92*D92</f>
        <v>2322.15</v>
      </c>
      <c r="F92" s="91">
        <v>26.2</v>
      </c>
      <c r="G92" s="65"/>
      <c r="H92" s="65">
        <f t="shared" ref="H92" si="106">E92+F92+G92</f>
        <v>2348.35</v>
      </c>
      <c r="I92" s="91"/>
      <c r="J92" s="91">
        <v>0</v>
      </c>
      <c r="K92" s="65">
        <f t="shared" ref="K92" si="107">I92+J92</f>
        <v>0</v>
      </c>
      <c r="L92" s="59">
        <f t="shared" ref="L92" si="108">H92-K92</f>
        <v>2348.35</v>
      </c>
      <c r="M92" s="95"/>
    </row>
    <row r="93" spans="1:13" s="18" customFormat="1">
      <c r="A93" s="85" t="s">
        <v>35</v>
      </c>
      <c r="B93" s="86"/>
      <c r="C93" s="91"/>
      <c r="D93" s="95"/>
      <c r="E93" s="91"/>
      <c r="F93" s="91"/>
      <c r="G93" s="66"/>
      <c r="H93" s="66"/>
      <c r="I93" s="91"/>
      <c r="J93" s="91"/>
      <c r="K93" s="66"/>
      <c r="L93" s="60"/>
      <c r="M93" s="95"/>
    </row>
    <row r="94" spans="1:13">
      <c r="A94" s="94" t="s">
        <v>49</v>
      </c>
      <c r="B94" s="94"/>
      <c r="C94" s="65">
        <v>111.83</v>
      </c>
      <c r="D94" s="69">
        <v>15</v>
      </c>
      <c r="E94" s="91">
        <f>C94*D94</f>
        <v>1677.45</v>
      </c>
      <c r="F94" s="65">
        <v>104.37</v>
      </c>
      <c r="G94" s="65"/>
      <c r="H94" s="65">
        <f t="shared" ref="H94" si="109">E94+F94+G94</f>
        <v>1781.8200000000002</v>
      </c>
      <c r="I94" s="65"/>
      <c r="J94" s="65">
        <v>0</v>
      </c>
      <c r="K94" s="65">
        <f t="shared" ref="K94" si="110">I94+J94</f>
        <v>0</v>
      </c>
      <c r="L94" s="59">
        <f t="shared" ref="L94" si="111">H94-K94</f>
        <v>1781.8200000000002</v>
      </c>
      <c r="M94" s="69"/>
    </row>
    <row r="95" spans="1:13">
      <c r="A95" s="93" t="s">
        <v>32</v>
      </c>
      <c r="B95" s="93"/>
      <c r="C95" s="66"/>
      <c r="D95" s="70"/>
      <c r="E95" s="91"/>
      <c r="F95" s="66"/>
      <c r="G95" s="66"/>
      <c r="H95" s="66"/>
      <c r="I95" s="66"/>
      <c r="J95" s="66"/>
      <c r="K95" s="66"/>
      <c r="L95" s="60"/>
      <c r="M95" s="70"/>
    </row>
    <row r="96" spans="1:13">
      <c r="A96" s="94" t="s">
        <v>50</v>
      </c>
      <c r="B96" s="94"/>
      <c r="C96" s="65">
        <v>171.04</v>
      </c>
      <c r="D96" s="69">
        <v>4</v>
      </c>
      <c r="E96" s="65">
        <f>C96*D96</f>
        <v>684.16</v>
      </c>
      <c r="F96" s="65"/>
      <c r="G96" s="65"/>
      <c r="H96" s="65">
        <f t="shared" ref="H96" si="112">E96+F96+G96</f>
        <v>684.16</v>
      </c>
      <c r="I96" s="65">
        <v>3.92</v>
      </c>
      <c r="J96" s="65">
        <v>0</v>
      </c>
      <c r="K96" s="65">
        <f t="shared" ref="K96" si="113">I96+J96</f>
        <v>3.92</v>
      </c>
      <c r="L96" s="59">
        <f t="shared" ref="L96" si="114">H96-K96</f>
        <v>680.24</v>
      </c>
      <c r="M96" s="69"/>
    </row>
    <row r="97" spans="1:13">
      <c r="A97" s="93" t="s">
        <v>51</v>
      </c>
      <c r="B97" s="93"/>
      <c r="C97" s="66"/>
      <c r="D97" s="70"/>
      <c r="E97" s="66"/>
      <c r="F97" s="66"/>
      <c r="G97" s="66"/>
      <c r="H97" s="66"/>
      <c r="I97" s="66"/>
      <c r="J97" s="66"/>
      <c r="K97" s="66"/>
      <c r="L97" s="60"/>
      <c r="M97" s="70"/>
    </row>
    <row r="98" spans="1:13">
      <c r="A98" s="94" t="s">
        <v>52</v>
      </c>
      <c r="B98" s="94"/>
      <c r="C98" s="65">
        <v>100.84</v>
      </c>
      <c r="D98" s="69">
        <v>15</v>
      </c>
      <c r="E98" s="65">
        <f>C98*D98</f>
        <v>1512.6000000000001</v>
      </c>
      <c r="F98" s="65">
        <v>114.88</v>
      </c>
      <c r="G98" s="65"/>
      <c r="H98" s="65">
        <f t="shared" ref="H98" si="115">E98+F98+G98</f>
        <v>1627.48</v>
      </c>
      <c r="I98" s="65"/>
      <c r="J98" s="65">
        <v>0</v>
      </c>
      <c r="K98" s="65">
        <f t="shared" ref="K98" si="116">I98+J98</f>
        <v>0</v>
      </c>
      <c r="L98" s="59">
        <f t="shared" ref="L98" si="117">H98-K98</f>
        <v>1627.48</v>
      </c>
      <c r="M98" s="69"/>
    </row>
    <row r="99" spans="1:13">
      <c r="A99" s="93" t="s">
        <v>19</v>
      </c>
      <c r="B99" s="93"/>
      <c r="C99" s="66"/>
      <c r="D99" s="70"/>
      <c r="E99" s="66"/>
      <c r="F99" s="66"/>
      <c r="G99" s="66"/>
      <c r="H99" s="66"/>
      <c r="I99" s="66"/>
      <c r="J99" s="66"/>
      <c r="K99" s="66"/>
      <c r="L99" s="60"/>
      <c r="M99" s="70"/>
    </row>
    <row r="100" spans="1:13">
      <c r="A100" s="50" t="s">
        <v>9</v>
      </c>
      <c r="B100" s="50"/>
      <c r="C100" s="11"/>
      <c r="D100" s="11"/>
      <c r="E100" s="11">
        <f>SUM(E78:E99)</f>
        <v>22261.570000000003</v>
      </c>
      <c r="F100" s="11">
        <f>SUM(F78:F99)</f>
        <v>463.78999999999996</v>
      </c>
      <c r="G100" s="12">
        <v>0</v>
      </c>
      <c r="H100" s="11">
        <f>SUM(H78:H99)</f>
        <v>22725.360000000001</v>
      </c>
      <c r="I100" s="11">
        <f>SUM(I78:I99)</f>
        <v>366.64000000000004</v>
      </c>
      <c r="J100" s="11">
        <f>SUM(J78:J99)</f>
        <v>0</v>
      </c>
      <c r="K100" s="11">
        <f>SUM(K78:K99)</f>
        <v>366.64000000000004</v>
      </c>
      <c r="L100" s="11">
        <f>SUM(L78:L99)</f>
        <v>22358.720000000001</v>
      </c>
      <c r="M100" s="30"/>
    </row>
    <row r="103" spans="1:13">
      <c r="A103" s="61" t="s">
        <v>79</v>
      </c>
      <c r="B103" s="61"/>
      <c r="C103" s="61"/>
      <c r="D103" s="61"/>
      <c r="H103" s="61" t="s">
        <v>113</v>
      </c>
      <c r="I103" s="61"/>
      <c r="J103" s="61"/>
      <c r="K103" s="61"/>
      <c r="L103" s="61"/>
    </row>
    <row r="104" spans="1:13">
      <c r="A104" s="61" t="s">
        <v>80</v>
      </c>
      <c r="B104" s="61"/>
      <c r="C104" s="61"/>
      <c r="D104" s="61"/>
      <c r="H104" s="61" t="s">
        <v>114</v>
      </c>
      <c r="I104" s="61"/>
      <c r="J104" s="61"/>
      <c r="K104" s="61"/>
      <c r="L104" s="61"/>
    </row>
    <row r="105" spans="1:13">
      <c r="A105" s="3"/>
      <c r="B105" s="3"/>
      <c r="C105" s="3"/>
      <c r="D105" s="3"/>
      <c r="H105" s="3"/>
      <c r="I105" s="3"/>
      <c r="J105" s="3"/>
      <c r="K105" s="28"/>
      <c r="L105" s="3"/>
    </row>
    <row r="108" spans="1:13">
      <c r="M108" s="23" t="s">
        <v>78</v>
      </c>
    </row>
    <row r="109" spans="1:13" ht="15" customHeight="1">
      <c r="A109" s="54" t="s">
        <v>0</v>
      </c>
      <c r="B109" s="55"/>
      <c r="C109" s="58" t="s">
        <v>1</v>
      </c>
      <c r="D109" s="51" t="s">
        <v>2</v>
      </c>
      <c r="E109" s="51" t="s">
        <v>7</v>
      </c>
      <c r="F109" s="52" t="s">
        <v>3</v>
      </c>
      <c r="G109" s="51" t="s">
        <v>97</v>
      </c>
      <c r="H109" s="51" t="s">
        <v>98</v>
      </c>
      <c r="I109" s="51" t="s">
        <v>121</v>
      </c>
      <c r="J109" s="51"/>
      <c r="K109" s="26" t="s">
        <v>123</v>
      </c>
      <c r="L109" s="51" t="s">
        <v>5</v>
      </c>
      <c r="M109" s="58" t="s">
        <v>6</v>
      </c>
    </row>
    <row r="110" spans="1:13">
      <c r="A110" s="56"/>
      <c r="B110" s="57"/>
      <c r="C110" s="58"/>
      <c r="D110" s="51"/>
      <c r="E110" s="51"/>
      <c r="F110" s="52"/>
      <c r="G110" s="51"/>
      <c r="H110" s="51"/>
      <c r="I110" s="10" t="s">
        <v>4</v>
      </c>
      <c r="J110" s="2" t="s">
        <v>120</v>
      </c>
      <c r="K110" s="27" t="s">
        <v>124</v>
      </c>
      <c r="L110" s="51"/>
      <c r="M110" s="73"/>
    </row>
    <row r="111" spans="1:13">
      <c r="A111" s="94" t="s">
        <v>53</v>
      </c>
      <c r="B111" s="94"/>
      <c r="C111" s="65">
        <v>193.79</v>
      </c>
      <c r="D111" s="69">
        <v>15</v>
      </c>
      <c r="E111" s="65">
        <f>C111*D111</f>
        <v>2906.85</v>
      </c>
      <c r="F111" s="65">
        <v>0</v>
      </c>
      <c r="G111" s="65"/>
      <c r="H111" s="65">
        <f>E111+F111+G111</f>
        <v>2906.85</v>
      </c>
      <c r="I111" s="65">
        <v>66.819999999999993</v>
      </c>
      <c r="J111" s="65">
        <v>0</v>
      </c>
      <c r="K111" s="65">
        <f>I111+J111</f>
        <v>66.819999999999993</v>
      </c>
      <c r="L111" s="59">
        <f>H111-K111</f>
        <v>2840.0299999999997</v>
      </c>
      <c r="M111" s="69"/>
    </row>
    <row r="112" spans="1:13">
      <c r="A112" s="93" t="s">
        <v>54</v>
      </c>
      <c r="B112" s="93"/>
      <c r="C112" s="66"/>
      <c r="D112" s="70"/>
      <c r="E112" s="66"/>
      <c r="F112" s="66"/>
      <c r="G112" s="66"/>
      <c r="H112" s="66"/>
      <c r="I112" s="66"/>
      <c r="J112" s="66"/>
      <c r="K112" s="66"/>
      <c r="L112" s="60"/>
      <c r="M112" s="70"/>
    </row>
    <row r="113" spans="1:13">
      <c r="A113" s="94" t="s">
        <v>55</v>
      </c>
      <c r="B113" s="94"/>
      <c r="C113" s="65">
        <v>127.52</v>
      </c>
      <c r="D113" s="69">
        <v>15</v>
      </c>
      <c r="E113" s="65">
        <f>C113*D113</f>
        <v>1912.8</v>
      </c>
      <c r="F113" s="65">
        <v>77.31</v>
      </c>
      <c r="G113" s="65"/>
      <c r="H113" s="65">
        <f t="shared" ref="H113" si="118">E113+F113+G113</f>
        <v>1990.11</v>
      </c>
      <c r="I113" s="65">
        <v>0</v>
      </c>
      <c r="J113" s="65">
        <v>0</v>
      </c>
      <c r="K113" s="65">
        <f t="shared" ref="K113" si="119">I113+J113</f>
        <v>0</v>
      </c>
      <c r="L113" s="59">
        <f>H113-K113</f>
        <v>1990.11</v>
      </c>
      <c r="M113" s="69"/>
    </row>
    <row r="114" spans="1:13">
      <c r="A114" s="93" t="s">
        <v>32</v>
      </c>
      <c r="B114" s="93"/>
      <c r="C114" s="66"/>
      <c r="D114" s="70"/>
      <c r="E114" s="66"/>
      <c r="F114" s="66"/>
      <c r="G114" s="66"/>
      <c r="H114" s="66"/>
      <c r="I114" s="66"/>
      <c r="J114" s="66"/>
      <c r="K114" s="66"/>
      <c r="L114" s="60"/>
      <c r="M114" s="70"/>
    </row>
    <row r="115" spans="1:13">
      <c r="A115" s="94" t="s">
        <v>56</v>
      </c>
      <c r="B115" s="94"/>
      <c r="C115" s="65">
        <v>64.319999999999993</v>
      </c>
      <c r="D115" s="69">
        <v>15</v>
      </c>
      <c r="E115" s="65">
        <f>C115*D115</f>
        <v>964.8</v>
      </c>
      <c r="F115" s="65">
        <v>149.97999999999999</v>
      </c>
      <c r="G115" s="65"/>
      <c r="H115" s="65">
        <f t="shared" ref="H115" si="120">E115+F115+G115</f>
        <v>1114.78</v>
      </c>
      <c r="I115" s="65"/>
      <c r="J115" s="65">
        <v>0</v>
      </c>
      <c r="K115" s="65">
        <f t="shared" ref="K115" si="121">I115+J115</f>
        <v>0</v>
      </c>
      <c r="L115" s="59">
        <f t="shared" ref="L115" si="122">H115-K115</f>
        <v>1114.78</v>
      </c>
      <c r="M115" s="69"/>
    </row>
    <row r="116" spans="1:13">
      <c r="A116" s="93" t="s">
        <v>57</v>
      </c>
      <c r="B116" s="93"/>
      <c r="C116" s="66"/>
      <c r="D116" s="70"/>
      <c r="E116" s="66"/>
      <c r="F116" s="66"/>
      <c r="G116" s="66"/>
      <c r="H116" s="66"/>
      <c r="I116" s="66"/>
      <c r="J116" s="66"/>
      <c r="K116" s="66"/>
      <c r="L116" s="60"/>
      <c r="M116" s="70"/>
    </row>
    <row r="117" spans="1:13">
      <c r="A117" s="50" t="s">
        <v>9</v>
      </c>
      <c r="B117" s="50"/>
      <c r="C117" s="11"/>
      <c r="D117" s="11"/>
      <c r="E117" s="11">
        <f>SUM(E111:E116)</f>
        <v>5784.45</v>
      </c>
      <c r="F117" s="11">
        <f>SUM(F111:F116)</f>
        <v>227.29</v>
      </c>
      <c r="G117" s="12">
        <v>0</v>
      </c>
      <c r="H117" s="11">
        <f>SUM(H111:H116)</f>
        <v>6011.74</v>
      </c>
      <c r="I117" s="11">
        <f>SUM(I111:I116)</f>
        <v>66.819999999999993</v>
      </c>
      <c r="J117" s="11">
        <f>SUM(J111:J116)</f>
        <v>0</v>
      </c>
      <c r="K117" s="11">
        <f>SUM(K111:K116)</f>
        <v>66.819999999999993</v>
      </c>
      <c r="L117" s="11">
        <f>SUM(L111:L116)</f>
        <v>5944.9199999999992</v>
      </c>
      <c r="M117" s="1"/>
    </row>
    <row r="124" spans="1:13">
      <c r="A124" s="61" t="s">
        <v>79</v>
      </c>
      <c r="B124" s="61"/>
      <c r="C124" s="61"/>
      <c r="D124" s="61"/>
      <c r="H124" s="61" t="s">
        <v>113</v>
      </c>
      <c r="I124" s="61"/>
      <c r="J124" s="61"/>
      <c r="K124" s="61"/>
      <c r="L124" s="61"/>
    </row>
    <row r="125" spans="1:13">
      <c r="A125" s="61" t="s">
        <v>80</v>
      </c>
      <c r="B125" s="61"/>
      <c r="C125" s="61"/>
      <c r="D125" s="61"/>
      <c r="H125" s="61" t="s">
        <v>114</v>
      </c>
      <c r="I125" s="61"/>
      <c r="J125" s="61"/>
      <c r="K125" s="61"/>
      <c r="L125" s="61"/>
    </row>
    <row r="136" spans="1:13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</row>
    <row r="137" spans="1:13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25" t="s">
        <v>86</v>
      </c>
    </row>
    <row r="141" spans="1:13" ht="15" customHeight="1">
      <c r="A141" s="54" t="s">
        <v>0</v>
      </c>
      <c r="B141" s="55"/>
      <c r="C141" s="58" t="s">
        <v>1</v>
      </c>
      <c r="D141" s="51" t="s">
        <v>2</v>
      </c>
      <c r="E141" s="51" t="s">
        <v>7</v>
      </c>
      <c r="F141" s="52" t="s">
        <v>3</v>
      </c>
      <c r="G141" s="51" t="s">
        <v>97</v>
      </c>
      <c r="H141" s="51" t="s">
        <v>98</v>
      </c>
      <c r="I141" s="51" t="s">
        <v>121</v>
      </c>
      <c r="J141" s="51"/>
      <c r="K141" s="26" t="s">
        <v>123</v>
      </c>
      <c r="L141" s="51" t="s">
        <v>5</v>
      </c>
      <c r="M141" s="51" t="s">
        <v>6</v>
      </c>
    </row>
    <row r="142" spans="1:13">
      <c r="A142" s="56"/>
      <c r="B142" s="57"/>
      <c r="C142" s="58"/>
      <c r="D142" s="51"/>
      <c r="E142" s="51"/>
      <c r="F142" s="52"/>
      <c r="G142" s="51"/>
      <c r="H142" s="51"/>
      <c r="I142" s="10" t="s">
        <v>4</v>
      </c>
      <c r="J142" s="2" t="s">
        <v>120</v>
      </c>
      <c r="K142" s="27" t="s">
        <v>124</v>
      </c>
      <c r="L142" s="51"/>
      <c r="M142" s="51"/>
    </row>
    <row r="143" spans="1:13">
      <c r="A143" s="94" t="s">
        <v>94</v>
      </c>
      <c r="B143" s="94"/>
      <c r="C143" s="65">
        <v>169.42</v>
      </c>
      <c r="D143" s="69">
        <v>15</v>
      </c>
      <c r="E143" s="65">
        <f>C143*D143</f>
        <v>2541.2999999999997</v>
      </c>
      <c r="F143" s="65">
        <v>0</v>
      </c>
      <c r="G143" s="65"/>
      <c r="H143" s="65">
        <f>E143+F143+G143</f>
        <v>2541.2999999999997</v>
      </c>
      <c r="I143" s="65">
        <v>12.05</v>
      </c>
      <c r="J143" s="65">
        <v>0</v>
      </c>
      <c r="K143" s="65">
        <f>I143+J143</f>
        <v>12.05</v>
      </c>
      <c r="L143" s="59">
        <f>H143-K143</f>
        <v>2529.2499999999995</v>
      </c>
      <c r="M143" s="69"/>
    </row>
    <row r="144" spans="1:13">
      <c r="A144" s="93" t="s">
        <v>58</v>
      </c>
      <c r="B144" s="93"/>
      <c r="C144" s="66"/>
      <c r="D144" s="70"/>
      <c r="E144" s="66"/>
      <c r="F144" s="66"/>
      <c r="G144" s="66"/>
      <c r="H144" s="66"/>
      <c r="I144" s="66"/>
      <c r="J144" s="66"/>
      <c r="K144" s="66"/>
      <c r="L144" s="60"/>
      <c r="M144" s="70"/>
    </row>
    <row r="145" spans="1:13">
      <c r="A145" s="94" t="s">
        <v>95</v>
      </c>
      <c r="B145" s="94"/>
      <c r="C145" s="65">
        <v>169.42</v>
      </c>
      <c r="D145" s="69">
        <v>15</v>
      </c>
      <c r="E145" s="65">
        <f>C145*D145</f>
        <v>2541.2999999999997</v>
      </c>
      <c r="F145" s="65">
        <v>0</v>
      </c>
      <c r="G145" s="65"/>
      <c r="H145" s="65">
        <f t="shared" ref="H145" si="123">E145+F145+G145</f>
        <v>2541.2999999999997</v>
      </c>
      <c r="I145" s="65">
        <v>12.05</v>
      </c>
      <c r="J145" s="65">
        <v>0</v>
      </c>
      <c r="K145" s="65">
        <f t="shared" ref="K145" si="124">I145+J145</f>
        <v>12.05</v>
      </c>
      <c r="L145" s="59">
        <f t="shared" ref="L145" si="125">H145-K145</f>
        <v>2529.2499999999995</v>
      </c>
      <c r="M145" s="69"/>
    </row>
    <row r="146" spans="1:13">
      <c r="A146" s="93" t="s">
        <v>58</v>
      </c>
      <c r="B146" s="93"/>
      <c r="C146" s="66"/>
      <c r="D146" s="70"/>
      <c r="E146" s="66"/>
      <c r="F146" s="66"/>
      <c r="G146" s="66"/>
      <c r="H146" s="66"/>
      <c r="I146" s="66"/>
      <c r="J146" s="66"/>
      <c r="K146" s="66"/>
      <c r="L146" s="60"/>
      <c r="M146" s="70"/>
    </row>
    <row r="147" spans="1:13">
      <c r="A147" s="94" t="s">
        <v>59</v>
      </c>
      <c r="B147" s="94"/>
      <c r="C147" s="65">
        <v>169.42</v>
      </c>
      <c r="D147" s="69">
        <v>15</v>
      </c>
      <c r="E147" s="65">
        <f>C147*D147</f>
        <v>2541.2999999999997</v>
      </c>
      <c r="F147" s="65">
        <v>0</v>
      </c>
      <c r="G147" s="65"/>
      <c r="H147" s="65">
        <f t="shared" ref="H147" si="126">E147+F147+G147</f>
        <v>2541.2999999999997</v>
      </c>
      <c r="I147" s="65">
        <v>12.05</v>
      </c>
      <c r="J147" s="65">
        <v>0</v>
      </c>
      <c r="K147" s="65">
        <f t="shared" ref="K147" si="127">I147+J147</f>
        <v>12.05</v>
      </c>
      <c r="L147" s="59">
        <f t="shared" ref="L147" si="128">H147-K147</f>
        <v>2529.2499999999995</v>
      </c>
      <c r="M147" s="69"/>
    </row>
    <row r="148" spans="1:13">
      <c r="A148" s="93" t="s">
        <v>58</v>
      </c>
      <c r="B148" s="93"/>
      <c r="C148" s="66"/>
      <c r="D148" s="70"/>
      <c r="E148" s="66"/>
      <c r="F148" s="66"/>
      <c r="G148" s="66"/>
      <c r="H148" s="66"/>
      <c r="I148" s="66"/>
      <c r="J148" s="66"/>
      <c r="K148" s="66"/>
      <c r="L148" s="60"/>
      <c r="M148" s="70"/>
    </row>
    <row r="149" spans="1:13">
      <c r="A149" s="82" t="s">
        <v>60</v>
      </c>
      <c r="B149" s="82"/>
      <c r="C149" s="59">
        <v>178.1</v>
      </c>
      <c r="D149" s="75">
        <v>15</v>
      </c>
      <c r="E149" s="59">
        <f>C149*D149</f>
        <v>2671.5</v>
      </c>
      <c r="F149" s="59">
        <v>0</v>
      </c>
      <c r="G149" s="59"/>
      <c r="H149" s="59">
        <f t="shared" ref="H149:H151" si="129">E149+F149+G149</f>
        <v>2671.5</v>
      </c>
      <c r="I149" s="59">
        <v>41.21</v>
      </c>
      <c r="J149" s="59">
        <v>0</v>
      </c>
      <c r="K149" s="59">
        <f t="shared" ref="K149" si="130">I149+J149</f>
        <v>41.21</v>
      </c>
      <c r="L149" s="59">
        <f t="shared" ref="L149" si="131">H149-K149</f>
        <v>2630.29</v>
      </c>
      <c r="M149" s="69"/>
    </row>
    <row r="150" spans="1:13">
      <c r="A150" s="92" t="s">
        <v>54</v>
      </c>
      <c r="B150" s="92"/>
      <c r="C150" s="60"/>
      <c r="D150" s="76"/>
      <c r="E150" s="60"/>
      <c r="F150" s="60"/>
      <c r="G150" s="60"/>
      <c r="H150" s="60"/>
      <c r="I150" s="60"/>
      <c r="J150" s="60"/>
      <c r="K150" s="60"/>
      <c r="L150" s="60"/>
      <c r="M150" s="70"/>
    </row>
    <row r="151" spans="1:13">
      <c r="A151" s="83" t="s">
        <v>118</v>
      </c>
      <c r="B151" s="84"/>
      <c r="C151" s="59">
        <v>178.1</v>
      </c>
      <c r="D151" s="75">
        <v>15</v>
      </c>
      <c r="E151" s="59">
        <f>C151*D151</f>
        <v>2671.5</v>
      </c>
      <c r="F151" s="59">
        <v>0</v>
      </c>
      <c r="G151" s="59"/>
      <c r="H151" s="59">
        <f t="shared" si="129"/>
        <v>2671.5</v>
      </c>
      <c r="I151" s="59">
        <v>41.21</v>
      </c>
      <c r="J151" s="59">
        <v>0</v>
      </c>
      <c r="K151" s="59">
        <f t="shared" ref="K151" si="132">I151+J151</f>
        <v>41.21</v>
      </c>
      <c r="L151" s="59">
        <f t="shared" ref="L151" si="133">H151-K151</f>
        <v>2630.29</v>
      </c>
      <c r="M151" s="69"/>
    </row>
    <row r="152" spans="1:13">
      <c r="A152" s="85" t="s">
        <v>54</v>
      </c>
      <c r="B152" s="86"/>
      <c r="C152" s="60"/>
      <c r="D152" s="76"/>
      <c r="E152" s="60"/>
      <c r="F152" s="60"/>
      <c r="G152" s="60"/>
      <c r="H152" s="60"/>
      <c r="I152" s="60"/>
      <c r="J152" s="60"/>
      <c r="K152" s="60"/>
      <c r="L152" s="60"/>
      <c r="M152" s="70"/>
    </row>
    <row r="153" spans="1:13">
      <c r="A153" s="82" t="s">
        <v>61</v>
      </c>
      <c r="B153" s="82"/>
      <c r="C153" s="59">
        <v>120.95</v>
      </c>
      <c r="D153" s="75">
        <v>15</v>
      </c>
      <c r="E153" s="59">
        <f>C153*D153</f>
        <v>1814.25</v>
      </c>
      <c r="F153" s="59">
        <v>83.61</v>
      </c>
      <c r="G153" s="59"/>
      <c r="H153" s="59">
        <f t="shared" ref="H153" si="134">E153+F153+G153</f>
        <v>1897.86</v>
      </c>
      <c r="I153" s="59">
        <v>0</v>
      </c>
      <c r="J153" s="59">
        <v>0</v>
      </c>
      <c r="K153" s="65">
        <f t="shared" ref="K153" si="135">I153+J153</f>
        <v>0</v>
      </c>
      <c r="L153" s="59">
        <f t="shared" ref="L153" si="136">H153-K153</f>
        <v>1897.86</v>
      </c>
      <c r="M153" s="69"/>
    </row>
    <row r="154" spans="1:13">
      <c r="A154" s="92" t="s">
        <v>62</v>
      </c>
      <c r="B154" s="92"/>
      <c r="C154" s="60"/>
      <c r="D154" s="76"/>
      <c r="E154" s="60"/>
      <c r="F154" s="60"/>
      <c r="G154" s="60"/>
      <c r="H154" s="60"/>
      <c r="I154" s="60"/>
      <c r="J154" s="60"/>
      <c r="K154" s="66"/>
      <c r="L154" s="60"/>
      <c r="M154" s="70"/>
    </row>
    <row r="155" spans="1:13">
      <c r="A155" s="94" t="s">
        <v>126</v>
      </c>
      <c r="B155" s="94"/>
      <c r="C155" s="65">
        <v>120.95</v>
      </c>
      <c r="D155" s="69">
        <v>15</v>
      </c>
      <c r="E155" s="65">
        <f>C155*D155</f>
        <v>1814.25</v>
      </c>
      <c r="F155" s="65">
        <v>83.61</v>
      </c>
      <c r="G155" s="65"/>
      <c r="H155" s="65">
        <f>E155+F155+G155</f>
        <v>1897.86</v>
      </c>
      <c r="I155" s="65">
        <v>0</v>
      </c>
      <c r="J155" s="65">
        <v>0</v>
      </c>
      <c r="K155" s="65">
        <f t="shared" ref="K155" si="137">I155+J155</f>
        <v>0</v>
      </c>
      <c r="L155" s="59">
        <f t="shared" ref="L155" si="138">H155-K155</f>
        <v>1897.86</v>
      </c>
      <c r="M155" s="69"/>
    </row>
    <row r="156" spans="1:13">
      <c r="A156" s="93" t="s">
        <v>62</v>
      </c>
      <c r="B156" s="93"/>
      <c r="C156" s="66"/>
      <c r="D156" s="70"/>
      <c r="E156" s="66"/>
      <c r="F156" s="66"/>
      <c r="G156" s="66"/>
      <c r="H156" s="66"/>
      <c r="I156" s="66"/>
      <c r="J156" s="66"/>
      <c r="K156" s="66"/>
      <c r="L156" s="60"/>
      <c r="M156" s="70"/>
    </row>
    <row r="157" spans="1:13">
      <c r="A157" s="94" t="s">
        <v>63</v>
      </c>
      <c r="B157" s="94"/>
      <c r="C157" s="65">
        <v>104.15</v>
      </c>
      <c r="D157" s="69">
        <v>15</v>
      </c>
      <c r="E157" s="65">
        <f>C157*D157</f>
        <v>1562.25</v>
      </c>
      <c r="F157" s="65">
        <v>111.74</v>
      </c>
      <c r="G157" s="65"/>
      <c r="H157" s="65">
        <f>E157+F157+G157</f>
        <v>1673.99</v>
      </c>
      <c r="I157" s="65">
        <v>0</v>
      </c>
      <c r="J157" s="65">
        <v>0</v>
      </c>
      <c r="K157" s="65">
        <f t="shared" ref="K157" si="139">I157+J157</f>
        <v>0</v>
      </c>
      <c r="L157" s="59">
        <f>H157-K157</f>
        <v>1673.99</v>
      </c>
      <c r="M157" s="69"/>
    </row>
    <row r="158" spans="1:13">
      <c r="A158" s="93" t="s">
        <v>19</v>
      </c>
      <c r="B158" s="93"/>
      <c r="C158" s="66"/>
      <c r="D158" s="70"/>
      <c r="E158" s="66"/>
      <c r="F158" s="66"/>
      <c r="G158" s="66"/>
      <c r="H158" s="66"/>
      <c r="I158" s="66"/>
      <c r="J158" s="66"/>
      <c r="K158" s="66"/>
      <c r="L158" s="60"/>
      <c r="M158" s="70"/>
    </row>
    <row r="159" spans="1:13">
      <c r="A159" s="113" t="s">
        <v>9</v>
      </c>
      <c r="B159" s="113"/>
      <c r="C159" s="11"/>
      <c r="D159" s="11"/>
      <c r="E159" s="11">
        <f>SUM(E143:E158)</f>
        <v>18157.650000000001</v>
      </c>
      <c r="F159" s="11">
        <f>SUM(F143:F158)</f>
        <v>278.95999999999998</v>
      </c>
      <c r="G159" s="12">
        <v>0</v>
      </c>
      <c r="H159" s="11">
        <f>SUM(H143:H158)</f>
        <v>18436.61</v>
      </c>
      <c r="I159" s="11">
        <f>SUM(I143:I158)</f>
        <v>118.57000000000002</v>
      </c>
      <c r="J159" s="11">
        <f>SUM(J143:J158)</f>
        <v>0</v>
      </c>
      <c r="K159" s="11">
        <f>SUM(K143:K158)</f>
        <v>118.57000000000002</v>
      </c>
      <c r="L159" s="11">
        <f>SUM(L143:L158)</f>
        <v>18318.04</v>
      </c>
    </row>
    <row r="168" spans="1:13">
      <c r="A168" s="61" t="s">
        <v>79</v>
      </c>
      <c r="B168" s="61"/>
      <c r="C168" s="61"/>
      <c r="D168" s="61"/>
      <c r="H168" s="61" t="s">
        <v>113</v>
      </c>
      <c r="I168" s="61"/>
      <c r="J168" s="61"/>
      <c r="K168" s="61"/>
      <c r="L168" s="61"/>
    </row>
    <row r="169" spans="1:13">
      <c r="A169" s="61" t="s">
        <v>80</v>
      </c>
      <c r="B169" s="61"/>
      <c r="C169" s="61"/>
      <c r="D169" s="61"/>
      <c r="H169" s="61" t="s">
        <v>114</v>
      </c>
      <c r="I169" s="61"/>
      <c r="J169" s="61"/>
      <c r="K169" s="61"/>
      <c r="L169" s="61"/>
    </row>
    <row r="171" spans="1:13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</row>
    <row r="172" spans="1:13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</row>
    <row r="175" spans="1:13">
      <c r="M175" s="24" t="s">
        <v>87</v>
      </c>
    </row>
    <row r="176" spans="1:13" ht="15" customHeight="1">
      <c r="A176" s="54" t="s">
        <v>0</v>
      </c>
      <c r="B176" s="55"/>
      <c r="C176" s="58" t="s">
        <v>1</v>
      </c>
      <c r="D176" s="51" t="s">
        <v>2</v>
      </c>
      <c r="E176" s="51" t="s">
        <v>7</v>
      </c>
      <c r="F176" s="52" t="s">
        <v>3</v>
      </c>
      <c r="G176" s="51" t="s">
        <v>97</v>
      </c>
      <c r="H176" s="51" t="s">
        <v>98</v>
      </c>
      <c r="I176" s="51" t="s">
        <v>121</v>
      </c>
      <c r="J176" s="51"/>
      <c r="K176" s="26" t="s">
        <v>123</v>
      </c>
      <c r="L176" s="51" t="s">
        <v>5</v>
      </c>
      <c r="M176" s="51" t="s">
        <v>6</v>
      </c>
    </row>
    <row r="177" spans="1:13">
      <c r="A177" s="56"/>
      <c r="B177" s="57"/>
      <c r="C177" s="58"/>
      <c r="D177" s="51"/>
      <c r="E177" s="51"/>
      <c r="F177" s="52"/>
      <c r="G177" s="51"/>
      <c r="H177" s="51"/>
      <c r="I177" s="10" t="s">
        <v>4</v>
      </c>
      <c r="J177" s="2" t="s">
        <v>120</v>
      </c>
      <c r="K177" s="27" t="s">
        <v>124</v>
      </c>
      <c r="L177" s="51"/>
      <c r="M177" s="51"/>
    </row>
    <row r="178" spans="1:13">
      <c r="A178" s="120" t="s">
        <v>127</v>
      </c>
      <c r="B178" s="121"/>
      <c r="C178" s="122">
        <v>216.32</v>
      </c>
      <c r="D178" s="124">
        <v>15</v>
      </c>
      <c r="E178" s="65">
        <f>C178*D178</f>
        <v>3244.7999999999997</v>
      </c>
      <c r="F178" s="65">
        <v>0</v>
      </c>
      <c r="G178" s="65"/>
      <c r="H178" s="65">
        <f t="shared" ref="H178:H180" si="140">E178+F178+G178</f>
        <v>3244.7999999999997</v>
      </c>
      <c r="I178" s="122">
        <v>123.84</v>
      </c>
      <c r="J178" s="65">
        <v>0</v>
      </c>
      <c r="K178" s="65">
        <f t="shared" ref="K178:K180" si="141">I178+J178</f>
        <v>123.84</v>
      </c>
      <c r="L178" s="59">
        <f>H178-K178</f>
        <v>3120.9599999999996</v>
      </c>
      <c r="M178" s="39"/>
    </row>
    <row r="179" spans="1:13">
      <c r="A179" s="118" t="s">
        <v>128</v>
      </c>
      <c r="B179" s="119"/>
      <c r="C179" s="123"/>
      <c r="D179" s="125"/>
      <c r="E179" s="66"/>
      <c r="F179" s="66"/>
      <c r="G179" s="66"/>
      <c r="H179" s="66"/>
      <c r="I179" s="123"/>
      <c r="J179" s="66"/>
      <c r="K179" s="66"/>
      <c r="L179" s="60"/>
      <c r="M179" s="39"/>
    </row>
    <row r="180" spans="1:13">
      <c r="A180" s="94" t="s">
        <v>93</v>
      </c>
      <c r="B180" s="94"/>
      <c r="C180" s="65">
        <v>216.32</v>
      </c>
      <c r="D180" s="69">
        <v>15</v>
      </c>
      <c r="E180" s="65">
        <f>C180*D180</f>
        <v>3244.7999999999997</v>
      </c>
      <c r="F180" s="65">
        <v>0</v>
      </c>
      <c r="G180" s="65"/>
      <c r="H180" s="65">
        <f t="shared" si="140"/>
        <v>3244.7999999999997</v>
      </c>
      <c r="I180" s="65">
        <v>123.84</v>
      </c>
      <c r="J180" s="65">
        <v>0</v>
      </c>
      <c r="K180" s="65">
        <f t="shared" si="141"/>
        <v>123.84</v>
      </c>
      <c r="L180" s="59">
        <f>H180-K180</f>
        <v>3120.9599999999996</v>
      </c>
      <c r="M180" s="69"/>
    </row>
    <row r="181" spans="1:13">
      <c r="A181" s="93" t="s">
        <v>36</v>
      </c>
      <c r="B181" s="93"/>
      <c r="C181" s="66"/>
      <c r="D181" s="70"/>
      <c r="E181" s="66"/>
      <c r="F181" s="66"/>
      <c r="G181" s="66"/>
      <c r="H181" s="66"/>
      <c r="I181" s="66"/>
      <c r="J181" s="66"/>
      <c r="K181" s="66"/>
      <c r="L181" s="60"/>
      <c r="M181" s="70"/>
    </row>
    <row r="182" spans="1:13">
      <c r="A182" s="94" t="s">
        <v>64</v>
      </c>
      <c r="B182" s="94"/>
      <c r="C182" s="65">
        <v>216.32</v>
      </c>
      <c r="D182" s="69">
        <v>15</v>
      </c>
      <c r="E182" s="65">
        <f>C182*D182</f>
        <v>3244.7999999999997</v>
      </c>
      <c r="F182" s="65">
        <v>0</v>
      </c>
      <c r="G182" s="65"/>
      <c r="H182" s="65">
        <f t="shared" ref="H182" si="142">E182+F182+G182</f>
        <v>3244.7999999999997</v>
      </c>
      <c r="I182" s="65">
        <v>123.84</v>
      </c>
      <c r="J182" s="65">
        <v>0</v>
      </c>
      <c r="K182" s="65">
        <f t="shared" ref="K182" si="143">I182+J182</f>
        <v>123.84</v>
      </c>
      <c r="L182" s="59">
        <f t="shared" ref="L182" si="144">H182-K182</f>
        <v>3120.9599999999996</v>
      </c>
      <c r="M182" s="69"/>
    </row>
    <row r="183" spans="1:13">
      <c r="A183" s="93" t="s">
        <v>11</v>
      </c>
      <c r="B183" s="93"/>
      <c r="C183" s="66"/>
      <c r="D183" s="70"/>
      <c r="E183" s="66"/>
      <c r="F183" s="66"/>
      <c r="G183" s="66"/>
      <c r="H183" s="66"/>
      <c r="I183" s="66"/>
      <c r="J183" s="66"/>
      <c r="K183" s="66"/>
      <c r="L183" s="60"/>
      <c r="M183" s="70"/>
    </row>
    <row r="184" spans="1:13">
      <c r="A184" s="50" t="s">
        <v>9</v>
      </c>
      <c r="B184" s="50"/>
      <c r="C184" s="11"/>
      <c r="D184" s="11"/>
      <c r="E184" s="11">
        <f>SUM(E178:E183)</f>
        <v>9734.4</v>
      </c>
      <c r="F184" s="11">
        <f>SUM(F180:F183)</f>
        <v>0</v>
      </c>
      <c r="G184" s="12">
        <v>0</v>
      </c>
      <c r="H184" s="11">
        <f>SUM(H180:H183)</f>
        <v>6489.5999999999995</v>
      </c>
      <c r="I184" s="11">
        <f>SUM(I178:I183)</f>
        <v>371.52</v>
      </c>
      <c r="J184" s="11">
        <f>SUM(J180:J183)</f>
        <v>0</v>
      </c>
      <c r="K184" s="11">
        <f>SUM(K180:K183)</f>
        <v>247.68</v>
      </c>
      <c r="L184" s="11">
        <f>SUM(L178:L183)</f>
        <v>9362.8799999999992</v>
      </c>
    </row>
    <row r="202" spans="1:12">
      <c r="A202" s="61" t="s">
        <v>79</v>
      </c>
      <c r="B202" s="61"/>
      <c r="C202" s="61"/>
      <c r="D202" s="61"/>
      <c r="H202" s="61" t="s">
        <v>113</v>
      </c>
      <c r="I202" s="61"/>
      <c r="J202" s="61"/>
      <c r="K202" s="61"/>
      <c r="L202" s="61"/>
    </row>
    <row r="203" spans="1:12">
      <c r="A203" s="61" t="s">
        <v>80</v>
      </c>
      <c r="B203" s="61"/>
      <c r="C203" s="61"/>
      <c r="D203" s="61"/>
      <c r="H203" s="61" t="s">
        <v>114</v>
      </c>
      <c r="I203" s="61"/>
      <c r="J203" s="61"/>
      <c r="K203" s="61"/>
      <c r="L203" s="61"/>
    </row>
    <row r="209" spans="1:13">
      <c r="M209" s="23" t="s">
        <v>87</v>
      </c>
    </row>
    <row r="210" spans="1:13" ht="15" customHeight="1">
      <c r="A210" s="54" t="s">
        <v>0</v>
      </c>
      <c r="B210" s="55"/>
      <c r="C210" s="58" t="s">
        <v>1</v>
      </c>
      <c r="D210" s="51" t="s">
        <v>2</v>
      </c>
      <c r="E210" s="51" t="s">
        <v>7</v>
      </c>
      <c r="F210" s="52" t="s">
        <v>3</v>
      </c>
      <c r="G210" s="51" t="s">
        <v>97</v>
      </c>
      <c r="H210" s="51" t="s">
        <v>98</v>
      </c>
      <c r="I210" s="51" t="s">
        <v>121</v>
      </c>
      <c r="J210" s="51"/>
      <c r="K210" s="26" t="s">
        <v>123</v>
      </c>
      <c r="L210" s="51" t="s">
        <v>5</v>
      </c>
      <c r="M210" s="51" t="s">
        <v>6</v>
      </c>
    </row>
    <row r="211" spans="1:13">
      <c r="A211" s="56"/>
      <c r="B211" s="57"/>
      <c r="C211" s="58"/>
      <c r="D211" s="51"/>
      <c r="E211" s="51"/>
      <c r="F211" s="52"/>
      <c r="G211" s="51"/>
      <c r="H211" s="51"/>
      <c r="I211" s="10" t="s">
        <v>4</v>
      </c>
      <c r="J211" s="2" t="s">
        <v>120</v>
      </c>
      <c r="K211" s="27" t="s">
        <v>124</v>
      </c>
      <c r="L211" s="51"/>
      <c r="M211" s="51"/>
    </row>
    <row r="212" spans="1:13">
      <c r="A212" s="94" t="s">
        <v>65</v>
      </c>
      <c r="B212" s="94"/>
      <c r="C212" s="53">
        <v>120.95</v>
      </c>
      <c r="D212" s="96">
        <v>15</v>
      </c>
      <c r="E212" s="53">
        <f>C212*D212</f>
        <v>1814.25</v>
      </c>
      <c r="F212" s="53">
        <v>83.61</v>
      </c>
      <c r="G212" s="53"/>
      <c r="H212" s="53">
        <f>E212+F212+G212</f>
        <v>1897.86</v>
      </c>
      <c r="I212" s="53">
        <v>0</v>
      </c>
      <c r="J212" s="53">
        <v>0</v>
      </c>
      <c r="K212" s="65">
        <f>I212+J212</f>
        <v>0</v>
      </c>
      <c r="L212" s="91">
        <f>H212-K212</f>
        <v>1897.86</v>
      </c>
      <c r="M212" s="96"/>
    </row>
    <row r="213" spans="1:13">
      <c r="A213" s="93" t="s">
        <v>62</v>
      </c>
      <c r="B213" s="93"/>
      <c r="C213" s="53"/>
      <c r="D213" s="96"/>
      <c r="E213" s="53"/>
      <c r="F213" s="53"/>
      <c r="G213" s="53"/>
      <c r="H213" s="53"/>
      <c r="I213" s="53"/>
      <c r="J213" s="53"/>
      <c r="K213" s="66"/>
      <c r="L213" s="91"/>
      <c r="M213" s="96"/>
    </row>
    <row r="214" spans="1:13">
      <c r="A214" s="50" t="s">
        <v>9</v>
      </c>
      <c r="B214" s="50"/>
      <c r="C214" s="11"/>
      <c r="D214" s="11"/>
      <c r="E214" s="11">
        <f>SUM(E212)</f>
        <v>1814.25</v>
      </c>
      <c r="F214" s="11">
        <f>SUM(F212)</f>
        <v>83.61</v>
      </c>
      <c r="G214" s="12">
        <v>0</v>
      </c>
      <c r="H214" s="11">
        <f>SUM(H212)</f>
        <v>1897.86</v>
      </c>
      <c r="I214" s="11">
        <f>SUM(I212)</f>
        <v>0</v>
      </c>
      <c r="J214" s="11">
        <f>SUM(J212)</f>
        <v>0</v>
      </c>
      <c r="K214" s="11">
        <f>SUM(K212)</f>
        <v>0</v>
      </c>
      <c r="L214" s="11">
        <f>SUM(L212)</f>
        <v>1897.86</v>
      </c>
    </row>
    <row r="226" spans="1:12">
      <c r="A226" s="61" t="s">
        <v>79</v>
      </c>
      <c r="B226" s="61"/>
      <c r="C226" s="61"/>
      <c r="D226" s="61"/>
      <c r="H226" s="61" t="s">
        <v>113</v>
      </c>
      <c r="I226" s="61"/>
      <c r="J226" s="61"/>
      <c r="K226" s="61"/>
      <c r="L226" s="61"/>
    </row>
    <row r="227" spans="1:12">
      <c r="A227" s="61" t="s">
        <v>80</v>
      </c>
      <c r="B227" s="61"/>
      <c r="C227" s="61"/>
      <c r="D227" s="61"/>
      <c r="H227" s="61" t="s">
        <v>114</v>
      </c>
      <c r="I227" s="61"/>
      <c r="J227" s="61"/>
      <c r="K227" s="61"/>
      <c r="L227" s="61"/>
    </row>
    <row r="241" spans="1:13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</row>
    <row r="242" spans="1:13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</row>
    <row r="243" spans="1:13" ht="15" customHeight="1">
      <c r="A243" s="54" t="s">
        <v>0</v>
      </c>
      <c r="B243" s="55"/>
      <c r="C243" s="58" t="s">
        <v>1</v>
      </c>
      <c r="D243" s="51" t="s">
        <v>2</v>
      </c>
      <c r="E243" s="51" t="s">
        <v>7</v>
      </c>
      <c r="F243" s="52" t="s">
        <v>3</v>
      </c>
      <c r="G243" s="51" t="s">
        <v>97</v>
      </c>
      <c r="H243" s="51" t="s">
        <v>98</v>
      </c>
      <c r="I243" s="51" t="s">
        <v>121</v>
      </c>
      <c r="J243" s="51"/>
      <c r="K243" s="26" t="s">
        <v>123</v>
      </c>
      <c r="L243" s="51" t="s">
        <v>5</v>
      </c>
      <c r="M243" s="32" t="s">
        <v>88</v>
      </c>
    </row>
    <row r="244" spans="1:13">
      <c r="A244" s="56"/>
      <c r="B244" s="57"/>
      <c r="C244" s="58"/>
      <c r="D244" s="51"/>
      <c r="E244" s="51"/>
      <c r="F244" s="52"/>
      <c r="G244" s="51"/>
      <c r="H244" s="51"/>
      <c r="I244" s="10" t="s">
        <v>4</v>
      </c>
      <c r="J244" s="2" t="s">
        <v>120</v>
      </c>
      <c r="K244" s="27" t="s">
        <v>124</v>
      </c>
      <c r="L244" s="51"/>
      <c r="M244" s="2" t="s">
        <v>6</v>
      </c>
    </row>
    <row r="245" spans="1:13" s="18" customFormat="1">
      <c r="A245" s="98" t="s">
        <v>66</v>
      </c>
      <c r="B245" s="98"/>
      <c r="C245" s="59">
        <v>36.67</v>
      </c>
      <c r="D245" s="75">
        <v>15</v>
      </c>
      <c r="E245" s="67">
        <f>C245*D245</f>
        <v>550.05000000000007</v>
      </c>
      <c r="F245" s="59">
        <v>0</v>
      </c>
      <c r="G245" s="59">
        <f>C245*F245</f>
        <v>0</v>
      </c>
      <c r="H245" s="67">
        <f>E245+F245+G245</f>
        <v>550.05000000000007</v>
      </c>
      <c r="I245" s="59">
        <v>0</v>
      </c>
      <c r="J245" s="59">
        <v>0</v>
      </c>
      <c r="K245" s="59">
        <f>I245+J245</f>
        <v>0</v>
      </c>
      <c r="L245" s="67">
        <f>H245-K245</f>
        <v>550.05000000000007</v>
      </c>
      <c r="M245" s="75"/>
    </row>
    <row r="246" spans="1:13" s="18" customFormat="1">
      <c r="A246" s="97" t="s">
        <v>67</v>
      </c>
      <c r="B246" s="97"/>
      <c r="C246" s="60"/>
      <c r="D246" s="76"/>
      <c r="E246" s="68"/>
      <c r="F246" s="60"/>
      <c r="G246" s="60"/>
      <c r="H246" s="68"/>
      <c r="I246" s="60"/>
      <c r="J246" s="60"/>
      <c r="K246" s="60"/>
      <c r="L246" s="68"/>
      <c r="M246" s="76"/>
    </row>
    <row r="247" spans="1:13">
      <c r="A247" s="90" t="s">
        <v>68</v>
      </c>
      <c r="B247" s="90"/>
      <c r="C247" s="65">
        <v>36.67</v>
      </c>
      <c r="D247" s="69">
        <v>15</v>
      </c>
      <c r="E247" s="63">
        <f>C247*D247</f>
        <v>550.05000000000007</v>
      </c>
      <c r="F247" s="65">
        <v>0</v>
      </c>
      <c r="G247" s="65">
        <v>0</v>
      </c>
      <c r="H247" s="63">
        <f>E247+F247+G247</f>
        <v>550.05000000000007</v>
      </c>
      <c r="I247" s="65">
        <v>0</v>
      </c>
      <c r="J247" s="65">
        <v>0</v>
      </c>
      <c r="K247" s="59">
        <f>I247+J247</f>
        <v>0</v>
      </c>
      <c r="L247" s="67">
        <f>H247-K247</f>
        <v>550.05000000000007</v>
      </c>
      <c r="M247" s="69"/>
    </row>
    <row r="248" spans="1:13">
      <c r="A248" s="107" t="s">
        <v>67</v>
      </c>
      <c r="B248" s="107"/>
      <c r="C248" s="66"/>
      <c r="D248" s="70"/>
      <c r="E248" s="64"/>
      <c r="F248" s="66"/>
      <c r="G248" s="66"/>
      <c r="H248" s="64"/>
      <c r="I248" s="66"/>
      <c r="J248" s="66"/>
      <c r="K248" s="60"/>
      <c r="L248" s="68"/>
      <c r="M248" s="70"/>
    </row>
    <row r="249" spans="1:13">
      <c r="A249" s="62" t="s">
        <v>9</v>
      </c>
      <c r="B249" s="62"/>
      <c r="C249" s="11"/>
      <c r="D249" s="11"/>
      <c r="E249" s="13">
        <f>E245+E247</f>
        <v>1100.1000000000001</v>
      </c>
      <c r="F249" s="11">
        <f>SUM(F245:F248)</f>
        <v>0</v>
      </c>
      <c r="G249" s="15">
        <f>G245+G247</f>
        <v>0</v>
      </c>
      <c r="H249" s="13">
        <f>SUM(H245:H248)</f>
        <v>1100.1000000000001</v>
      </c>
      <c r="I249" s="11">
        <f>SUM(I245:I248)</f>
        <v>0</v>
      </c>
      <c r="J249" s="11">
        <f>SUM(J245:J248)</f>
        <v>0</v>
      </c>
      <c r="K249" s="11">
        <f>SUM(K245:K248)</f>
        <v>0</v>
      </c>
      <c r="L249" s="13">
        <f>SUM(L245:L248)</f>
        <v>1100.1000000000001</v>
      </c>
    </row>
    <row r="251" spans="1:13">
      <c r="A251" s="54" t="s">
        <v>0</v>
      </c>
      <c r="B251" s="55"/>
      <c r="C251" s="58" t="s">
        <v>1</v>
      </c>
      <c r="D251" s="51" t="s">
        <v>2</v>
      </c>
      <c r="E251" s="51" t="s">
        <v>7</v>
      </c>
      <c r="F251" s="52" t="s">
        <v>3</v>
      </c>
      <c r="G251" s="51" t="s">
        <v>97</v>
      </c>
      <c r="H251" s="51" t="s">
        <v>98</v>
      </c>
      <c r="I251" s="51" t="s">
        <v>121</v>
      </c>
      <c r="J251" s="51"/>
      <c r="K251" s="26" t="s">
        <v>123</v>
      </c>
      <c r="L251" s="51" t="s">
        <v>5</v>
      </c>
      <c r="M251" s="51" t="s">
        <v>6</v>
      </c>
    </row>
    <row r="252" spans="1:13">
      <c r="A252" s="56"/>
      <c r="B252" s="57"/>
      <c r="C252" s="58"/>
      <c r="D252" s="51"/>
      <c r="E252" s="51"/>
      <c r="F252" s="52"/>
      <c r="G252" s="51"/>
      <c r="H252" s="51"/>
      <c r="I252" s="10" t="s">
        <v>4</v>
      </c>
      <c r="J252" s="2" t="s">
        <v>120</v>
      </c>
      <c r="K252" s="27" t="s">
        <v>124</v>
      </c>
      <c r="L252" s="51"/>
      <c r="M252" s="51"/>
    </row>
    <row r="253" spans="1:13">
      <c r="A253" s="90" t="s">
        <v>69</v>
      </c>
      <c r="B253" s="90"/>
      <c r="C253" s="65">
        <v>156</v>
      </c>
      <c r="D253" s="69">
        <v>4</v>
      </c>
      <c r="E253" s="65">
        <f>C253*D253</f>
        <v>624</v>
      </c>
      <c r="F253" s="65">
        <v>0</v>
      </c>
      <c r="G253" s="65">
        <f>C253*F253</f>
        <v>0</v>
      </c>
      <c r="H253" s="65">
        <f>E253+F253+G253</f>
        <v>624</v>
      </c>
      <c r="I253" s="65">
        <v>0</v>
      </c>
      <c r="J253" s="65">
        <v>0</v>
      </c>
      <c r="K253" s="65">
        <f>I253+J253</f>
        <v>0</v>
      </c>
      <c r="L253" s="59">
        <f>H253-K253</f>
        <v>624</v>
      </c>
      <c r="M253" s="69"/>
    </row>
    <row r="254" spans="1:13">
      <c r="A254" s="107" t="s">
        <v>70</v>
      </c>
      <c r="B254" s="107"/>
      <c r="C254" s="66"/>
      <c r="D254" s="70"/>
      <c r="E254" s="66"/>
      <c r="F254" s="66"/>
      <c r="G254" s="66"/>
      <c r="H254" s="66"/>
      <c r="I254" s="66"/>
      <c r="J254" s="66"/>
      <c r="K254" s="66"/>
      <c r="L254" s="60"/>
      <c r="M254" s="70"/>
    </row>
    <row r="255" spans="1:13">
      <c r="A255" s="90" t="s">
        <v>71</v>
      </c>
      <c r="B255" s="90"/>
      <c r="C255" s="65">
        <v>110.24</v>
      </c>
      <c r="D255" s="69">
        <v>4</v>
      </c>
      <c r="E255" s="65">
        <f>C255*D255</f>
        <v>440.96</v>
      </c>
      <c r="F255" s="65">
        <v>0</v>
      </c>
      <c r="G255" s="65">
        <f t="shared" ref="G255" si="145">C255*F255</f>
        <v>0</v>
      </c>
      <c r="H255" s="65">
        <f t="shared" ref="H255" si="146">E255+F255+G255</f>
        <v>440.96</v>
      </c>
      <c r="I255" s="65">
        <v>0</v>
      </c>
      <c r="J255" s="65">
        <v>0</v>
      </c>
      <c r="K255" s="65">
        <f t="shared" ref="K255" si="147">I255+J255</f>
        <v>0</v>
      </c>
      <c r="L255" s="59">
        <f>H255-K255</f>
        <v>440.96</v>
      </c>
      <c r="M255" s="69"/>
    </row>
    <row r="256" spans="1:13">
      <c r="A256" s="107" t="s">
        <v>72</v>
      </c>
      <c r="B256" s="107"/>
      <c r="C256" s="66"/>
      <c r="D256" s="70"/>
      <c r="E256" s="66"/>
      <c r="F256" s="66"/>
      <c r="G256" s="66"/>
      <c r="H256" s="66"/>
      <c r="I256" s="66"/>
      <c r="J256" s="66"/>
      <c r="K256" s="66"/>
      <c r="L256" s="60"/>
      <c r="M256" s="70"/>
    </row>
    <row r="257" spans="1:13">
      <c r="A257" s="114" t="s">
        <v>90</v>
      </c>
      <c r="B257" s="115"/>
      <c r="C257" s="65">
        <v>110.24</v>
      </c>
      <c r="D257" s="69">
        <v>4</v>
      </c>
      <c r="E257" s="65">
        <f>C257*D257</f>
        <v>440.96</v>
      </c>
      <c r="F257" s="65">
        <v>0</v>
      </c>
      <c r="G257" s="65">
        <f t="shared" ref="G257" si="148">C257*F257</f>
        <v>0</v>
      </c>
      <c r="H257" s="65">
        <f t="shared" ref="H257:H259" si="149">E257+F257+G257</f>
        <v>440.96</v>
      </c>
      <c r="I257" s="65">
        <v>0</v>
      </c>
      <c r="J257" s="65">
        <v>0</v>
      </c>
      <c r="K257" s="65">
        <f t="shared" ref="K257" si="150">I257+J257</f>
        <v>0</v>
      </c>
      <c r="L257" s="59">
        <f t="shared" ref="L257" si="151">H257-K257</f>
        <v>440.96</v>
      </c>
      <c r="M257" s="69"/>
    </row>
    <row r="258" spans="1:13">
      <c r="A258" s="116" t="s">
        <v>91</v>
      </c>
      <c r="B258" s="117"/>
      <c r="C258" s="66"/>
      <c r="D258" s="70"/>
      <c r="E258" s="66"/>
      <c r="F258" s="66"/>
      <c r="G258" s="66"/>
      <c r="H258" s="66"/>
      <c r="I258" s="66"/>
      <c r="J258" s="66"/>
      <c r="K258" s="66"/>
      <c r="L258" s="60"/>
      <c r="M258" s="70"/>
    </row>
    <row r="259" spans="1:13">
      <c r="A259" s="90" t="s">
        <v>73</v>
      </c>
      <c r="B259" s="90"/>
      <c r="C259" s="65">
        <v>110.24</v>
      </c>
      <c r="D259" s="109">
        <v>4</v>
      </c>
      <c r="E259" s="65">
        <f>C259*D259</f>
        <v>440.96</v>
      </c>
      <c r="F259" s="65">
        <v>0</v>
      </c>
      <c r="G259" s="65">
        <f t="shared" ref="G259" si="152">C259*F259</f>
        <v>0</v>
      </c>
      <c r="H259" s="65">
        <f t="shared" si="149"/>
        <v>440.96</v>
      </c>
      <c r="I259" s="65">
        <v>0</v>
      </c>
      <c r="J259" s="65">
        <v>0</v>
      </c>
      <c r="K259" s="65">
        <f t="shared" ref="K259" si="153">I259+J259</f>
        <v>0</v>
      </c>
      <c r="L259" s="59">
        <f>H259-K259</f>
        <v>440.96</v>
      </c>
      <c r="M259" s="69"/>
    </row>
    <row r="260" spans="1:13">
      <c r="A260" s="107" t="s">
        <v>74</v>
      </c>
      <c r="B260" s="107"/>
      <c r="C260" s="66"/>
      <c r="D260" s="110"/>
      <c r="E260" s="66"/>
      <c r="F260" s="66"/>
      <c r="G260" s="66"/>
      <c r="H260" s="66"/>
      <c r="I260" s="66"/>
      <c r="J260" s="66"/>
      <c r="K260" s="66"/>
      <c r="L260" s="60"/>
      <c r="M260" s="70"/>
    </row>
    <row r="261" spans="1:13">
      <c r="A261" s="90" t="s">
        <v>75</v>
      </c>
      <c r="B261" s="90"/>
      <c r="C261" s="65">
        <v>110.24</v>
      </c>
      <c r="D261" s="69">
        <v>4</v>
      </c>
      <c r="E261" s="65">
        <f>C261*D261</f>
        <v>440.96</v>
      </c>
      <c r="F261" s="65">
        <v>0</v>
      </c>
      <c r="G261" s="65">
        <f t="shared" ref="G261" si="154">C261*F261</f>
        <v>0</v>
      </c>
      <c r="H261" s="65">
        <f t="shared" ref="H261" si="155">E261+F261+G261</f>
        <v>440.96</v>
      </c>
      <c r="I261" s="65">
        <v>0</v>
      </c>
      <c r="J261" s="65"/>
      <c r="K261" s="65">
        <f t="shared" ref="K261" si="156">I261+J261</f>
        <v>0</v>
      </c>
      <c r="L261" s="59">
        <f>H261-K261</f>
        <v>440.96</v>
      </c>
      <c r="M261" s="69"/>
    </row>
    <row r="262" spans="1:13">
      <c r="A262" s="107" t="s">
        <v>76</v>
      </c>
      <c r="B262" s="107"/>
      <c r="C262" s="66"/>
      <c r="D262" s="70"/>
      <c r="E262" s="66"/>
      <c r="F262" s="66"/>
      <c r="G262" s="66"/>
      <c r="H262" s="66"/>
      <c r="I262" s="66"/>
      <c r="J262" s="66"/>
      <c r="K262" s="66"/>
      <c r="L262" s="60"/>
      <c r="M262" s="70"/>
    </row>
    <row r="263" spans="1:13">
      <c r="A263" s="62" t="s">
        <v>9</v>
      </c>
      <c r="B263" s="62"/>
      <c r="C263" s="11"/>
      <c r="D263" s="11"/>
      <c r="E263" s="11">
        <f t="shared" ref="E263:L263" si="157">SUM(E253:E262)</f>
        <v>2387.84</v>
      </c>
      <c r="F263" s="11">
        <f t="shared" si="157"/>
        <v>0</v>
      </c>
      <c r="G263" s="12">
        <v>0</v>
      </c>
      <c r="H263" s="11">
        <f t="shared" si="157"/>
        <v>2387.84</v>
      </c>
      <c r="I263" s="11">
        <f t="shared" si="157"/>
        <v>0</v>
      </c>
      <c r="J263" s="11">
        <f t="shared" si="157"/>
        <v>0</v>
      </c>
      <c r="K263" s="11">
        <f>SUM(K253:K262)</f>
        <v>0</v>
      </c>
      <c r="L263" s="11">
        <f t="shared" si="157"/>
        <v>2387.84</v>
      </c>
    </row>
    <row r="265" spans="1:13">
      <c r="A265" s="54" t="s">
        <v>0</v>
      </c>
      <c r="B265" s="55"/>
      <c r="C265" s="58" t="s">
        <v>1</v>
      </c>
      <c r="D265" s="51" t="s">
        <v>2</v>
      </c>
      <c r="E265" s="51" t="s">
        <v>7</v>
      </c>
      <c r="F265" s="52" t="s">
        <v>3</v>
      </c>
      <c r="G265" s="51" t="s">
        <v>97</v>
      </c>
      <c r="H265" s="51" t="s">
        <v>98</v>
      </c>
      <c r="I265" s="51" t="s">
        <v>121</v>
      </c>
      <c r="J265" s="51"/>
      <c r="K265" s="26" t="s">
        <v>123</v>
      </c>
      <c r="L265" s="51" t="s">
        <v>5</v>
      </c>
      <c r="M265" s="51" t="s">
        <v>6</v>
      </c>
    </row>
    <row r="266" spans="1:13">
      <c r="A266" s="56"/>
      <c r="B266" s="57"/>
      <c r="C266" s="58"/>
      <c r="D266" s="51"/>
      <c r="E266" s="51"/>
      <c r="F266" s="52"/>
      <c r="G266" s="51"/>
      <c r="H266" s="51"/>
      <c r="I266" s="10" t="s">
        <v>4</v>
      </c>
      <c r="J266" s="2" t="s">
        <v>120</v>
      </c>
      <c r="K266" s="27" t="s">
        <v>124</v>
      </c>
      <c r="L266" s="51"/>
      <c r="M266" s="51"/>
    </row>
    <row r="267" spans="1:13">
      <c r="A267" s="90" t="s">
        <v>77</v>
      </c>
      <c r="B267" s="90"/>
      <c r="C267" s="65">
        <v>105.24</v>
      </c>
      <c r="D267" s="69">
        <v>15</v>
      </c>
      <c r="E267" s="65">
        <f>C267*D267</f>
        <v>1578.6</v>
      </c>
      <c r="F267" s="65">
        <v>110.7</v>
      </c>
      <c r="G267" s="65"/>
      <c r="H267" s="65">
        <f>E267+F267+G267</f>
        <v>1689.3</v>
      </c>
      <c r="I267" s="65">
        <f>-J267</f>
        <v>0</v>
      </c>
      <c r="J267" s="65">
        <v>0</v>
      </c>
      <c r="K267" s="65">
        <f>I267+J267</f>
        <v>0</v>
      </c>
      <c r="L267" s="59">
        <f>H267-K267</f>
        <v>1689.3</v>
      </c>
      <c r="M267" s="69"/>
    </row>
    <row r="268" spans="1:13">
      <c r="A268" s="107" t="s">
        <v>96</v>
      </c>
      <c r="B268" s="107"/>
      <c r="C268" s="66"/>
      <c r="D268" s="70"/>
      <c r="E268" s="66"/>
      <c r="F268" s="66"/>
      <c r="G268" s="66"/>
      <c r="H268" s="66"/>
      <c r="I268" s="66"/>
      <c r="J268" s="66"/>
      <c r="K268" s="66"/>
      <c r="L268" s="60"/>
      <c r="M268" s="70"/>
    </row>
    <row r="269" spans="1:13">
      <c r="A269" s="62" t="s">
        <v>9</v>
      </c>
      <c r="B269" s="62"/>
      <c r="C269" s="11"/>
      <c r="D269" s="11"/>
      <c r="E269" s="11">
        <f t="shared" ref="E269:L269" si="158">SUM(E267)</f>
        <v>1578.6</v>
      </c>
      <c r="F269" s="11">
        <f t="shared" si="158"/>
        <v>110.7</v>
      </c>
      <c r="G269" s="12">
        <v>0</v>
      </c>
      <c r="H269" s="11">
        <f t="shared" si="158"/>
        <v>1689.3</v>
      </c>
      <c r="I269" s="11">
        <f t="shared" si="158"/>
        <v>0</v>
      </c>
      <c r="J269" s="11">
        <f t="shared" si="158"/>
        <v>0</v>
      </c>
      <c r="K269" s="11">
        <f>SUM(K267)</f>
        <v>0</v>
      </c>
      <c r="L269" s="11">
        <f t="shared" si="158"/>
        <v>1689.3</v>
      </c>
    </row>
    <row r="272" spans="1:13">
      <c r="A272" s="61" t="s">
        <v>79</v>
      </c>
      <c r="B272" s="61"/>
      <c r="C272" s="61"/>
      <c r="D272" s="61"/>
      <c r="H272" s="61" t="s">
        <v>113</v>
      </c>
      <c r="I272" s="61"/>
      <c r="J272" s="61"/>
      <c r="K272" s="61"/>
      <c r="L272" s="61"/>
    </row>
    <row r="273" spans="1:12">
      <c r="A273" s="61" t="s">
        <v>80</v>
      </c>
      <c r="B273" s="61"/>
      <c r="C273" s="61"/>
      <c r="D273" s="61"/>
      <c r="H273" s="61" t="s">
        <v>114</v>
      </c>
      <c r="I273" s="61"/>
      <c r="J273" s="61"/>
      <c r="K273" s="61"/>
      <c r="L273" s="61"/>
    </row>
    <row r="275" spans="1:12">
      <c r="A275" s="61" t="s">
        <v>81</v>
      </c>
      <c r="B275" s="61"/>
      <c r="C275" s="112">
        <f>E30+E72+E100+E117+E159+E184+E214+E249+E263+E269</f>
        <v>137079.22000000003</v>
      </c>
      <c r="D275" s="112"/>
      <c r="E275" s="112"/>
      <c r="H275" s="16"/>
      <c r="L275" s="14"/>
    </row>
    <row r="276" spans="1:12">
      <c r="A276" s="61" t="s">
        <v>82</v>
      </c>
      <c r="B276" s="61"/>
      <c r="C276" s="112">
        <f>F30+F72+F100+F117+F159+F184+F214+F249+F263+F269</f>
        <v>1970.02</v>
      </c>
      <c r="D276" s="112"/>
      <c r="E276" s="112"/>
      <c r="G276" s="17"/>
      <c r="H276" s="22"/>
    </row>
    <row r="277" spans="1:12">
      <c r="A277" s="61" t="s">
        <v>83</v>
      </c>
      <c r="B277" s="61"/>
      <c r="C277" s="112">
        <f>I30+I72+I100+I117+I159+I184+I214+I249+I263+I269</f>
        <v>3398.41</v>
      </c>
      <c r="D277" s="112"/>
      <c r="E277" s="112"/>
      <c r="H277" s="17"/>
    </row>
    <row r="278" spans="1:12">
      <c r="A278" s="61" t="s">
        <v>120</v>
      </c>
      <c r="B278" s="61"/>
      <c r="C278" s="112"/>
      <c r="D278" s="112"/>
      <c r="E278" s="112"/>
      <c r="H278" s="17"/>
    </row>
    <row r="279" spans="1:12">
      <c r="A279" s="61" t="s">
        <v>84</v>
      </c>
      <c r="B279" s="61"/>
      <c r="C279" s="112">
        <f>C275+C276-C277</f>
        <v>135650.83000000002</v>
      </c>
      <c r="D279" s="112"/>
      <c r="E279" s="112"/>
      <c r="H279" s="111"/>
      <c r="I279" s="111"/>
    </row>
  </sheetData>
  <mergeCells count="961">
    <mergeCell ref="A179:B179"/>
    <mergeCell ref="A178:B178"/>
    <mergeCell ref="L178:L179"/>
    <mergeCell ref="K178:K179"/>
    <mergeCell ref="J178:J179"/>
    <mergeCell ref="I178:I179"/>
    <mergeCell ref="H178:H179"/>
    <mergeCell ref="G178:G179"/>
    <mergeCell ref="F178:F179"/>
    <mergeCell ref="E178:E179"/>
    <mergeCell ref="D178:D179"/>
    <mergeCell ref="C178:C179"/>
    <mergeCell ref="M92:M93"/>
    <mergeCell ref="J24:J25"/>
    <mergeCell ref="M86:M87"/>
    <mergeCell ref="J86:J87"/>
    <mergeCell ref="G84:G85"/>
    <mergeCell ref="H84:H85"/>
    <mergeCell ref="I84:I85"/>
    <mergeCell ref="J84:J85"/>
    <mergeCell ref="J90:J91"/>
    <mergeCell ref="I90:I91"/>
    <mergeCell ref="H90:H91"/>
    <mergeCell ref="G90:G91"/>
    <mergeCell ref="I86:I87"/>
    <mergeCell ref="H82:H83"/>
    <mergeCell ref="I82:I83"/>
    <mergeCell ref="M84:M85"/>
    <mergeCell ref="M80:M81"/>
    <mergeCell ref="M82:M83"/>
    <mergeCell ref="L82:L83"/>
    <mergeCell ref="L80:L81"/>
    <mergeCell ref="J82:J83"/>
    <mergeCell ref="J78:J79"/>
    <mergeCell ref="L78:L79"/>
    <mergeCell ref="M68:M69"/>
    <mergeCell ref="M247:M248"/>
    <mergeCell ref="A248:B248"/>
    <mergeCell ref="A247:B247"/>
    <mergeCell ref="D92:D93"/>
    <mergeCell ref="C92:C93"/>
    <mergeCell ref="G253:G254"/>
    <mergeCell ref="A202:D202"/>
    <mergeCell ref="A212:B212"/>
    <mergeCell ref="A184:B184"/>
    <mergeCell ref="J182:J183"/>
    <mergeCell ref="M182:M183"/>
    <mergeCell ref="M180:M181"/>
    <mergeCell ref="A181:B181"/>
    <mergeCell ref="A180:B180"/>
    <mergeCell ref="C180:C181"/>
    <mergeCell ref="D180:D181"/>
    <mergeCell ref="E180:E181"/>
    <mergeCell ref="F180:F181"/>
    <mergeCell ref="A183:B183"/>
    <mergeCell ref="A182:B182"/>
    <mergeCell ref="C182:C183"/>
    <mergeCell ref="J92:J93"/>
    <mergeCell ref="I92:I93"/>
    <mergeCell ref="H92:H93"/>
    <mergeCell ref="A257:B257"/>
    <mergeCell ref="A258:B258"/>
    <mergeCell ref="M257:M258"/>
    <mergeCell ref="L257:L258"/>
    <mergeCell ref="J257:J258"/>
    <mergeCell ref="I257:I258"/>
    <mergeCell ref="H257:H258"/>
    <mergeCell ref="G257:G258"/>
    <mergeCell ref="F257:F258"/>
    <mergeCell ref="E257:E258"/>
    <mergeCell ref="D257:D258"/>
    <mergeCell ref="C257:C258"/>
    <mergeCell ref="A104:D104"/>
    <mergeCell ref="A168:D168"/>
    <mergeCell ref="E182:E183"/>
    <mergeCell ref="F182:F183"/>
    <mergeCell ref="G182:G183"/>
    <mergeCell ref="D212:D213"/>
    <mergeCell ref="E212:E213"/>
    <mergeCell ref="F212:F213"/>
    <mergeCell ref="A213:B213"/>
    <mergeCell ref="F155:F156"/>
    <mergeCell ref="G155:G156"/>
    <mergeCell ref="A158:B158"/>
    <mergeCell ref="A157:B157"/>
    <mergeCell ref="C157:C158"/>
    <mergeCell ref="D157:D158"/>
    <mergeCell ref="E157:E158"/>
    <mergeCell ref="A159:B159"/>
    <mergeCell ref="F149:F150"/>
    <mergeCell ref="G149:G150"/>
    <mergeCell ref="F153:F154"/>
    <mergeCell ref="A156:B156"/>
    <mergeCell ref="A151:B151"/>
    <mergeCell ref="A152:B152"/>
    <mergeCell ref="G151:G152"/>
    <mergeCell ref="H279:I279"/>
    <mergeCell ref="A277:B277"/>
    <mergeCell ref="A279:B279"/>
    <mergeCell ref="C276:E276"/>
    <mergeCell ref="C277:E277"/>
    <mergeCell ref="C279:E279"/>
    <mergeCell ref="A273:D273"/>
    <mergeCell ref="H273:L273"/>
    <mergeCell ref="A275:B275"/>
    <mergeCell ref="A276:B276"/>
    <mergeCell ref="C275:E275"/>
    <mergeCell ref="A278:B278"/>
    <mergeCell ref="C278:E278"/>
    <mergeCell ref="A272:D272"/>
    <mergeCell ref="H272:L272"/>
    <mergeCell ref="L267:L268"/>
    <mergeCell ref="A259:B259"/>
    <mergeCell ref="C259:C260"/>
    <mergeCell ref="D259:D260"/>
    <mergeCell ref="E259:E260"/>
    <mergeCell ref="F259:F260"/>
    <mergeCell ref="A260:B260"/>
    <mergeCell ref="A269:B269"/>
    <mergeCell ref="A262:B262"/>
    <mergeCell ref="C261:C262"/>
    <mergeCell ref="D261:D262"/>
    <mergeCell ref="E261:E262"/>
    <mergeCell ref="F261:F262"/>
    <mergeCell ref="A263:B263"/>
    <mergeCell ref="A267:B267"/>
    <mergeCell ref="C267:C268"/>
    <mergeCell ref="A268:B268"/>
    <mergeCell ref="D267:D268"/>
    <mergeCell ref="E267:E268"/>
    <mergeCell ref="F267:F268"/>
    <mergeCell ref="G267:G268"/>
    <mergeCell ref="A265:B266"/>
    <mergeCell ref="L261:L262"/>
    <mergeCell ref="A35:D35"/>
    <mergeCell ref="H35:L35"/>
    <mergeCell ref="A73:D73"/>
    <mergeCell ref="H255:H256"/>
    <mergeCell ref="I255:I256"/>
    <mergeCell ref="J255:J256"/>
    <mergeCell ref="L255:L256"/>
    <mergeCell ref="A256:B256"/>
    <mergeCell ref="H73:L73"/>
    <mergeCell ref="A74:D74"/>
    <mergeCell ref="H74:L74"/>
    <mergeCell ref="A103:D103"/>
    <mergeCell ref="H103:L103"/>
    <mergeCell ref="H253:H254"/>
    <mergeCell ref="I253:I254"/>
    <mergeCell ref="C255:C256"/>
    <mergeCell ref="D255:D256"/>
    <mergeCell ref="E255:E256"/>
    <mergeCell ref="F255:F256"/>
    <mergeCell ref="A253:B253"/>
    <mergeCell ref="A254:B254"/>
    <mergeCell ref="H203:L203"/>
    <mergeCell ref="A203:D203"/>
    <mergeCell ref="H267:H268"/>
    <mergeCell ref="I267:I268"/>
    <mergeCell ref="A261:B261"/>
    <mergeCell ref="G259:G260"/>
    <mergeCell ref="H259:H260"/>
    <mergeCell ref="H261:H262"/>
    <mergeCell ref="I261:I262"/>
    <mergeCell ref="J261:J262"/>
    <mergeCell ref="C265:C266"/>
    <mergeCell ref="D265:D266"/>
    <mergeCell ref="E265:E266"/>
    <mergeCell ref="F265:F266"/>
    <mergeCell ref="G265:G266"/>
    <mergeCell ref="H265:H266"/>
    <mergeCell ref="I265:J265"/>
    <mergeCell ref="J259:J260"/>
    <mergeCell ref="A146:B146"/>
    <mergeCell ref="C145:C146"/>
    <mergeCell ref="D145:D146"/>
    <mergeCell ref="E145:E146"/>
    <mergeCell ref="F145:F146"/>
    <mergeCell ref="G145:G146"/>
    <mergeCell ref="F151:F152"/>
    <mergeCell ref="E151:E152"/>
    <mergeCell ref="D151:D152"/>
    <mergeCell ref="C151:C152"/>
    <mergeCell ref="A150:B150"/>
    <mergeCell ref="A149:B149"/>
    <mergeCell ref="C149:C150"/>
    <mergeCell ref="D149:D150"/>
    <mergeCell ref="E149:E150"/>
    <mergeCell ref="A154:B154"/>
    <mergeCell ref="A153:B153"/>
    <mergeCell ref="C153:C154"/>
    <mergeCell ref="D153:D154"/>
    <mergeCell ref="E153:E154"/>
    <mergeCell ref="E155:E156"/>
    <mergeCell ref="A176:B177"/>
    <mergeCell ref="C176:C177"/>
    <mergeCell ref="D176:D177"/>
    <mergeCell ref="E176:E177"/>
    <mergeCell ref="A155:B155"/>
    <mergeCell ref="C155:C156"/>
    <mergeCell ref="D155:D156"/>
    <mergeCell ref="F176:F177"/>
    <mergeCell ref="G176:G177"/>
    <mergeCell ref="A172:M172"/>
    <mergeCell ref="A171:M171"/>
    <mergeCell ref="M157:M158"/>
    <mergeCell ref="H157:H158"/>
    <mergeCell ref="A169:D169"/>
    <mergeCell ref="H169:L169"/>
    <mergeCell ref="M176:M177"/>
    <mergeCell ref="F157:F158"/>
    <mergeCell ref="G157:G158"/>
    <mergeCell ref="D182:D183"/>
    <mergeCell ref="I182:I183"/>
    <mergeCell ref="G180:G181"/>
    <mergeCell ref="H180:H181"/>
    <mergeCell ref="I180:I181"/>
    <mergeCell ref="H182:H183"/>
    <mergeCell ref="K182:K183"/>
    <mergeCell ref="K180:K181"/>
    <mergeCell ref="J180:J181"/>
    <mergeCell ref="M149:M150"/>
    <mergeCell ref="H176:H177"/>
    <mergeCell ref="I176:J176"/>
    <mergeCell ref="L176:L177"/>
    <mergeCell ref="I157:I158"/>
    <mergeCell ref="J157:J158"/>
    <mergeCell ref="M151:M152"/>
    <mergeCell ref="J151:J152"/>
    <mergeCell ref="I151:I152"/>
    <mergeCell ref="H151:H152"/>
    <mergeCell ref="H168:L168"/>
    <mergeCell ref="I153:I154"/>
    <mergeCell ref="J155:J156"/>
    <mergeCell ref="M153:M154"/>
    <mergeCell ref="J149:J150"/>
    <mergeCell ref="K157:K158"/>
    <mergeCell ref="K149:K150"/>
    <mergeCell ref="M155:M156"/>
    <mergeCell ref="K155:K156"/>
    <mergeCell ref="K153:K154"/>
    <mergeCell ref="K151:K152"/>
    <mergeCell ref="J153:J154"/>
    <mergeCell ref="H149:H150"/>
    <mergeCell ref="I149:I150"/>
    <mergeCell ref="C143:C144"/>
    <mergeCell ref="D143:D144"/>
    <mergeCell ref="E143:E144"/>
    <mergeCell ref="F143:F144"/>
    <mergeCell ref="A144:B144"/>
    <mergeCell ref="F115:F116"/>
    <mergeCell ref="G115:G116"/>
    <mergeCell ref="H115:H116"/>
    <mergeCell ref="I115:I116"/>
    <mergeCell ref="H143:H144"/>
    <mergeCell ref="A136:M136"/>
    <mergeCell ref="A117:B117"/>
    <mergeCell ref="H125:L125"/>
    <mergeCell ref="A137:M137"/>
    <mergeCell ref="G143:G144"/>
    <mergeCell ref="C141:C142"/>
    <mergeCell ref="D141:D142"/>
    <mergeCell ref="E141:E142"/>
    <mergeCell ref="F141:F142"/>
    <mergeCell ref="G141:G142"/>
    <mergeCell ref="M111:M112"/>
    <mergeCell ref="A111:B111"/>
    <mergeCell ref="C111:C112"/>
    <mergeCell ref="D111:D112"/>
    <mergeCell ref="E111:E112"/>
    <mergeCell ref="F111:F112"/>
    <mergeCell ref="A112:B112"/>
    <mergeCell ref="H111:H112"/>
    <mergeCell ref="M115:M116"/>
    <mergeCell ref="A116:B116"/>
    <mergeCell ref="A115:B115"/>
    <mergeCell ref="C115:C116"/>
    <mergeCell ref="D115:D116"/>
    <mergeCell ref="E115:E116"/>
    <mergeCell ref="J115:J116"/>
    <mergeCell ref="G111:G112"/>
    <mergeCell ref="M113:M114"/>
    <mergeCell ref="A114:B114"/>
    <mergeCell ref="A113:B113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M96:M97"/>
    <mergeCell ref="A97:B97"/>
    <mergeCell ref="A96:B96"/>
    <mergeCell ref="C96:C97"/>
    <mergeCell ref="D96:D97"/>
    <mergeCell ref="E96:E97"/>
    <mergeCell ref="F96:F97"/>
    <mergeCell ref="G96:G97"/>
    <mergeCell ref="J96:J97"/>
    <mergeCell ref="L96:L97"/>
    <mergeCell ref="K96:K97"/>
    <mergeCell ref="M98:M99"/>
    <mergeCell ref="A99:B99"/>
    <mergeCell ref="A98:B98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M78:M79"/>
    <mergeCell ref="A79:B79"/>
    <mergeCell ref="F78:F79"/>
    <mergeCell ref="G76:G77"/>
    <mergeCell ref="H76:H77"/>
    <mergeCell ref="I76:J76"/>
    <mergeCell ref="G80:G81"/>
    <mergeCell ref="A80:B80"/>
    <mergeCell ref="C80:C81"/>
    <mergeCell ref="D80:D81"/>
    <mergeCell ref="E80:E81"/>
    <mergeCell ref="A81:B81"/>
    <mergeCell ref="M70:M71"/>
    <mergeCell ref="A71:B71"/>
    <mergeCell ref="A70:B70"/>
    <mergeCell ref="C70:C71"/>
    <mergeCell ref="D70:D71"/>
    <mergeCell ref="L68:L69"/>
    <mergeCell ref="A72:B72"/>
    <mergeCell ref="E70:E71"/>
    <mergeCell ref="F70:F71"/>
    <mergeCell ref="G70:G71"/>
    <mergeCell ref="F68:F69"/>
    <mergeCell ref="G68:G69"/>
    <mergeCell ref="H68:H69"/>
    <mergeCell ref="I68:I69"/>
    <mergeCell ref="J68:J69"/>
    <mergeCell ref="M62:M63"/>
    <mergeCell ref="A63:B63"/>
    <mergeCell ref="A62:B62"/>
    <mergeCell ref="C62:C63"/>
    <mergeCell ref="D62:D63"/>
    <mergeCell ref="E62:E63"/>
    <mergeCell ref="M64:M65"/>
    <mergeCell ref="A65:B65"/>
    <mergeCell ref="A64:B64"/>
    <mergeCell ref="C64:C65"/>
    <mergeCell ref="D64:D65"/>
    <mergeCell ref="E64:E65"/>
    <mergeCell ref="F64:F65"/>
    <mergeCell ref="G64:G65"/>
    <mergeCell ref="J62:J63"/>
    <mergeCell ref="H64:H65"/>
    <mergeCell ref="I64:I65"/>
    <mergeCell ref="J64:J65"/>
    <mergeCell ref="F62:F63"/>
    <mergeCell ref="G62:G63"/>
    <mergeCell ref="H62:H63"/>
    <mergeCell ref="I62:I63"/>
    <mergeCell ref="L64:L65"/>
    <mergeCell ref="L62:L63"/>
    <mergeCell ref="A60:B60"/>
    <mergeCell ref="C60:C61"/>
    <mergeCell ref="D60:D61"/>
    <mergeCell ref="E60:E61"/>
    <mergeCell ref="F60:F61"/>
    <mergeCell ref="G60:G61"/>
    <mergeCell ref="I60:I61"/>
    <mergeCell ref="M56:M57"/>
    <mergeCell ref="A57:B57"/>
    <mergeCell ref="A56:B56"/>
    <mergeCell ref="C56:C57"/>
    <mergeCell ref="D56:D57"/>
    <mergeCell ref="E56:E57"/>
    <mergeCell ref="J60:J61"/>
    <mergeCell ref="M58:M59"/>
    <mergeCell ref="A59:B59"/>
    <mergeCell ref="A58:B58"/>
    <mergeCell ref="C58:C59"/>
    <mergeCell ref="D58:D59"/>
    <mergeCell ref="E58:E59"/>
    <mergeCell ref="F58:F59"/>
    <mergeCell ref="G58:G59"/>
    <mergeCell ref="M60:M61"/>
    <mergeCell ref="A61:B61"/>
    <mergeCell ref="H60:H61"/>
    <mergeCell ref="H56:H57"/>
    <mergeCell ref="I56:I57"/>
    <mergeCell ref="J56:J57"/>
    <mergeCell ref="H58:H59"/>
    <mergeCell ref="I58:I59"/>
    <mergeCell ref="J58:J59"/>
    <mergeCell ref="M50:M51"/>
    <mergeCell ref="A51:B51"/>
    <mergeCell ref="A50:B50"/>
    <mergeCell ref="C50:C51"/>
    <mergeCell ref="D50:D51"/>
    <mergeCell ref="E50:E51"/>
    <mergeCell ref="J54:J55"/>
    <mergeCell ref="M52:M53"/>
    <mergeCell ref="A53:B53"/>
    <mergeCell ref="A52:B52"/>
    <mergeCell ref="C52:C53"/>
    <mergeCell ref="D52:D53"/>
    <mergeCell ref="E52:E53"/>
    <mergeCell ref="F52:F53"/>
    <mergeCell ref="G52:G53"/>
    <mergeCell ref="M54:M55"/>
    <mergeCell ref="A55:B55"/>
    <mergeCell ref="C54:C55"/>
    <mergeCell ref="D54:D55"/>
    <mergeCell ref="E54:E55"/>
    <mergeCell ref="F54:F55"/>
    <mergeCell ref="G54:G55"/>
    <mergeCell ref="H54:H55"/>
    <mergeCell ref="M44:M45"/>
    <mergeCell ref="A45:B45"/>
    <mergeCell ref="J48:J49"/>
    <mergeCell ref="M46:M47"/>
    <mergeCell ref="A47:B47"/>
    <mergeCell ref="A46:B46"/>
    <mergeCell ref="C46:C47"/>
    <mergeCell ref="D46:D47"/>
    <mergeCell ref="E46:E47"/>
    <mergeCell ref="F46:F47"/>
    <mergeCell ref="G46:G47"/>
    <mergeCell ref="M48:M49"/>
    <mergeCell ref="A49:B49"/>
    <mergeCell ref="A48:B48"/>
    <mergeCell ref="C48:C49"/>
    <mergeCell ref="D48:D49"/>
    <mergeCell ref="E48:E49"/>
    <mergeCell ref="M42:M43"/>
    <mergeCell ref="E28:E29"/>
    <mergeCell ref="F28:F29"/>
    <mergeCell ref="H34:L34"/>
    <mergeCell ref="A30:B30"/>
    <mergeCell ref="A28:B28"/>
    <mergeCell ref="G28:G29"/>
    <mergeCell ref="C28:C29"/>
    <mergeCell ref="D28:D29"/>
    <mergeCell ref="A34:D34"/>
    <mergeCell ref="K42:K43"/>
    <mergeCell ref="G40:G41"/>
    <mergeCell ref="L42:L43"/>
    <mergeCell ref="A43:B43"/>
    <mergeCell ref="A42:B42"/>
    <mergeCell ref="C42:C43"/>
    <mergeCell ref="D42:D43"/>
    <mergeCell ref="J42:J43"/>
    <mergeCell ref="A29:B29"/>
    <mergeCell ref="F42:F43"/>
    <mergeCell ref="G42:G43"/>
    <mergeCell ref="F40:F41"/>
    <mergeCell ref="E40:E41"/>
    <mergeCell ref="D40:D41"/>
    <mergeCell ref="H26:H27"/>
    <mergeCell ref="I26:I27"/>
    <mergeCell ref="J26:J27"/>
    <mergeCell ref="H28:H29"/>
    <mergeCell ref="I28:I29"/>
    <mergeCell ref="J28:J29"/>
    <mergeCell ref="M28:M29"/>
    <mergeCell ref="A25:B25"/>
    <mergeCell ref="A27:B27"/>
    <mergeCell ref="A26:B26"/>
    <mergeCell ref="C26:C27"/>
    <mergeCell ref="D26:D27"/>
    <mergeCell ref="E26:E27"/>
    <mergeCell ref="F26:F27"/>
    <mergeCell ref="G26:G27"/>
    <mergeCell ref="L26:L27"/>
    <mergeCell ref="C24:C25"/>
    <mergeCell ref="K26:K27"/>
    <mergeCell ref="A24:B24"/>
    <mergeCell ref="G24:G25"/>
    <mergeCell ref="L28:L29"/>
    <mergeCell ref="L24:L25"/>
    <mergeCell ref="M24:M25"/>
    <mergeCell ref="F22:F23"/>
    <mergeCell ref="G22:G23"/>
    <mergeCell ref="H22:H23"/>
    <mergeCell ref="I22:I23"/>
    <mergeCell ref="J22:J23"/>
    <mergeCell ref="L22:L23"/>
    <mergeCell ref="F24:F25"/>
    <mergeCell ref="E24:E25"/>
    <mergeCell ref="D24:D25"/>
    <mergeCell ref="I24:I25"/>
    <mergeCell ref="H24:H25"/>
    <mergeCell ref="K24:K25"/>
    <mergeCell ref="K22:K23"/>
    <mergeCell ref="A22:B22"/>
    <mergeCell ref="C22:C23"/>
    <mergeCell ref="D22:D23"/>
    <mergeCell ref="E22:E23"/>
    <mergeCell ref="A17:B17"/>
    <mergeCell ref="A16:B16"/>
    <mergeCell ref="C16:C17"/>
    <mergeCell ref="D16:D17"/>
    <mergeCell ref="E16:E17"/>
    <mergeCell ref="A23:B23"/>
    <mergeCell ref="J20:J21"/>
    <mergeCell ref="M18:M19"/>
    <mergeCell ref="A19:B19"/>
    <mergeCell ref="A18:B18"/>
    <mergeCell ref="C18:C19"/>
    <mergeCell ref="D18:D19"/>
    <mergeCell ref="E18:E19"/>
    <mergeCell ref="F18:F19"/>
    <mergeCell ref="G18:G19"/>
    <mergeCell ref="M20:M21"/>
    <mergeCell ref="A21:B21"/>
    <mergeCell ref="A20:B20"/>
    <mergeCell ref="C20:C21"/>
    <mergeCell ref="D20:D21"/>
    <mergeCell ref="E20:E21"/>
    <mergeCell ref="F20:F21"/>
    <mergeCell ref="G20:G21"/>
    <mergeCell ref="H20:H21"/>
    <mergeCell ref="I20:I21"/>
    <mergeCell ref="K20:K21"/>
    <mergeCell ref="I14:I15"/>
    <mergeCell ref="F16:F17"/>
    <mergeCell ref="G16:G17"/>
    <mergeCell ref="H16:H17"/>
    <mergeCell ref="I16:I17"/>
    <mergeCell ref="J16:J17"/>
    <mergeCell ref="L16:L17"/>
    <mergeCell ref="H18:H19"/>
    <mergeCell ref="I18:I19"/>
    <mergeCell ref="J18:J19"/>
    <mergeCell ref="L18:L19"/>
    <mergeCell ref="K18:K19"/>
    <mergeCell ref="K16:K17"/>
    <mergeCell ref="K14:K15"/>
    <mergeCell ref="A11:B11"/>
    <mergeCell ref="A10:B10"/>
    <mergeCell ref="C10:C11"/>
    <mergeCell ref="D10:D11"/>
    <mergeCell ref="E10:E11"/>
    <mergeCell ref="J14:J15"/>
    <mergeCell ref="L14:L15"/>
    <mergeCell ref="M12:M13"/>
    <mergeCell ref="A13:B13"/>
    <mergeCell ref="A12:B12"/>
    <mergeCell ref="C12:C13"/>
    <mergeCell ref="D12:D13"/>
    <mergeCell ref="E12:E13"/>
    <mergeCell ref="F12:F13"/>
    <mergeCell ref="G12:G13"/>
    <mergeCell ref="M14:M15"/>
    <mergeCell ref="A15:B15"/>
    <mergeCell ref="A14:B14"/>
    <mergeCell ref="C14:C15"/>
    <mergeCell ref="D14:D15"/>
    <mergeCell ref="E14:E15"/>
    <mergeCell ref="F14:F15"/>
    <mergeCell ref="G14:G15"/>
    <mergeCell ref="H14:H15"/>
    <mergeCell ref="F10:F11"/>
    <mergeCell ref="G10:G11"/>
    <mergeCell ref="H10:H11"/>
    <mergeCell ref="I10:I11"/>
    <mergeCell ref="J10:J11"/>
    <mergeCell ref="L10:L11"/>
    <mergeCell ref="H12:H13"/>
    <mergeCell ref="I12:I13"/>
    <mergeCell ref="J12:J13"/>
    <mergeCell ref="L12:L13"/>
    <mergeCell ref="K10:K11"/>
    <mergeCell ref="K12:K13"/>
    <mergeCell ref="H4:H5"/>
    <mergeCell ref="I4:I5"/>
    <mergeCell ref="J4:J5"/>
    <mergeCell ref="L4:L5"/>
    <mergeCell ref="M4:M5"/>
    <mergeCell ref="A4:B4"/>
    <mergeCell ref="A5:B5"/>
    <mergeCell ref="C4:C5"/>
    <mergeCell ref="D4:D5"/>
    <mergeCell ref="F4:F5"/>
    <mergeCell ref="E4:E5"/>
    <mergeCell ref="G4:G5"/>
    <mergeCell ref="K4:K5"/>
    <mergeCell ref="K6:K7"/>
    <mergeCell ref="A6:B6"/>
    <mergeCell ref="A7:B7"/>
    <mergeCell ref="A8:B8"/>
    <mergeCell ref="A9:B9"/>
    <mergeCell ref="D6:D7"/>
    <mergeCell ref="C6:C7"/>
    <mergeCell ref="E6:E7"/>
    <mergeCell ref="F6:F7"/>
    <mergeCell ref="G6:G7"/>
    <mergeCell ref="M6:M7"/>
    <mergeCell ref="M8:M9"/>
    <mergeCell ref="M10:M11"/>
    <mergeCell ref="M16:M17"/>
    <mergeCell ref="M26:M27"/>
    <mergeCell ref="M22:M23"/>
    <mergeCell ref="K64:K65"/>
    <mergeCell ref="K62:K63"/>
    <mergeCell ref="K60:K61"/>
    <mergeCell ref="K58:K59"/>
    <mergeCell ref="K56:K57"/>
    <mergeCell ref="K54:K55"/>
    <mergeCell ref="K52:K53"/>
    <mergeCell ref="K50:K51"/>
    <mergeCell ref="K28:K29"/>
    <mergeCell ref="K48:K49"/>
    <mergeCell ref="K46:K47"/>
    <mergeCell ref="K44:K45"/>
    <mergeCell ref="L20:L21"/>
    <mergeCell ref="L60:L61"/>
    <mergeCell ref="L58:L59"/>
    <mergeCell ref="L56:L57"/>
    <mergeCell ref="L54:L55"/>
    <mergeCell ref="L52:L53"/>
    <mergeCell ref="K66:K67"/>
    <mergeCell ref="K82:K83"/>
    <mergeCell ref="K80:K81"/>
    <mergeCell ref="H104:L104"/>
    <mergeCell ref="H94:H95"/>
    <mergeCell ref="I94:I95"/>
    <mergeCell ref="J94:J95"/>
    <mergeCell ref="I88:I89"/>
    <mergeCell ref="J88:J89"/>
    <mergeCell ref="K94:K95"/>
    <mergeCell ref="K92:K93"/>
    <mergeCell ref="K90:K91"/>
    <mergeCell ref="K88:K89"/>
    <mergeCell ref="K86:K87"/>
    <mergeCell ref="K84:K85"/>
    <mergeCell ref="H70:H71"/>
    <mergeCell ref="I70:I71"/>
    <mergeCell ref="K70:K71"/>
    <mergeCell ref="K68:K69"/>
    <mergeCell ref="L70:L71"/>
    <mergeCell ref="J70:J71"/>
    <mergeCell ref="H88:H89"/>
    <mergeCell ref="H96:H97"/>
    <mergeCell ref="I96:I97"/>
    <mergeCell ref="M253:M254"/>
    <mergeCell ref="M255:M256"/>
    <mergeCell ref="A141:B142"/>
    <mergeCell ref="M212:M213"/>
    <mergeCell ref="H227:L227"/>
    <mergeCell ref="C212:C213"/>
    <mergeCell ref="E245:E246"/>
    <mergeCell ref="F245:F246"/>
    <mergeCell ref="G245:G246"/>
    <mergeCell ref="L245:L246"/>
    <mergeCell ref="M245:M246"/>
    <mergeCell ref="A246:B246"/>
    <mergeCell ref="A245:B245"/>
    <mergeCell ref="C245:C246"/>
    <mergeCell ref="D245:D246"/>
    <mergeCell ref="H245:H246"/>
    <mergeCell ref="I245:I246"/>
    <mergeCell ref="A243:B244"/>
    <mergeCell ref="C243:C244"/>
    <mergeCell ref="K147:K148"/>
    <mergeCell ref="K145:K146"/>
    <mergeCell ref="K143:K144"/>
    <mergeCell ref="L143:L144"/>
    <mergeCell ref="M143:M144"/>
    <mergeCell ref="M88:M89"/>
    <mergeCell ref="A89:B89"/>
    <mergeCell ref="A88:B88"/>
    <mergeCell ref="C88:C89"/>
    <mergeCell ref="I109:J109"/>
    <mergeCell ref="K115:K116"/>
    <mergeCell ref="K113:K114"/>
    <mergeCell ref="K111:K112"/>
    <mergeCell ref="E90:E91"/>
    <mergeCell ref="D90:D91"/>
    <mergeCell ref="C90:C91"/>
    <mergeCell ref="M90:M91"/>
    <mergeCell ref="A90:B90"/>
    <mergeCell ref="M94:M95"/>
    <mergeCell ref="G94:G95"/>
    <mergeCell ref="A109:B110"/>
    <mergeCell ref="C109:C110"/>
    <mergeCell ref="A95:B95"/>
    <mergeCell ref="A94:B94"/>
    <mergeCell ref="C94:C95"/>
    <mergeCell ref="D94:D95"/>
    <mergeCell ref="E94:E95"/>
    <mergeCell ref="F94:F95"/>
    <mergeCell ref="A91:B91"/>
    <mergeCell ref="G78:G79"/>
    <mergeCell ref="H78:H79"/>
    <mergeCell ref="I78:I79"/>
    <mergeCell ref="A78:B78"/>
    <mergeCell ref="C78:C79"/>
    <mergeCell ref="K78:K79"/>
    <mergeCell ref="H145:H146"/>
    <mergeCell ref="I145:I146"/>
    <mergeCell ref="J145:J146"/>
    <mergeCell ref="D82:D83"/>
    <mergeCell ref="E82:E83"/>
    <mergeCell ref="F80:F81"/>
    <mergeCell ref="F82:F83"/>
    <mergeCell ref="G82:G83"/>
    <mergeCell ref="A83:B83"/>
    <mergeCell ref="D88:D89"/>
    <mergeCell ref="E88:E89"/>
    <mergeCell ref="F88:F89"/>
    <mergeCell ref="G88:G89"/>
    <mergeCell ref="G86:G87"/>
    <mergeCell ref="E84:E85"/>
    <mergeCell ref="F84:F85"/>
    <mergeCell ref="A87:B87"/>
    <mergeCell ref="A86:B86"/>
    <mergeCell ref="L86:L87"/>
    <mergeCell ref="L84:L85"/>
    <mergeCell ref="H86:H87"/>
    <mergeCell ref="J80:J81"/>
    <mergeCell ref="A85:B85"/>
    <mergeCell ref="A84:B84"/>
    <mergeCell ref="C84:C85"/>
    <mergeCell ref="D84:D85"/>
    <mergeCell ref="A148:B148"/>
    <mergeCell ref="A147:B147"/>
    <mergeCell ref="A145:B145"/>
    <mergeCell ref="C86:C87"/>
    <mergeCell ref="D86:D87"/>
    <mergeCell ref="E86:E87"/>
    <mergeCell ref="F86:F87"/>
    <mergeCell ref="A82:B82"/>
    <mergeCell ref="C82:C83"/>
    <mergeCell ref="A93:B93"/>
    <mergeCell ref="A92:B92"/>
    <mergeCell ref="G92:G93"/>
    <mergeCell ref="F92:F93"/>
    <mergeCell ref="E92:E93"/>
    <mergeCell ref="F90:F91"/>
    <mergeCell ref="A143:B143"/>
    <mergeCell ref="L259:L260"/>
    <mergeCell ref="L251:L252"/>
    <mergeCell ref="L243:L244"/>
    <mergeCell ref="K255:K256"/>
    <mergeCell ref="K253:K254"/>
    <mergeCell ref="L210:L211"/>
    <mergeCell ref="I143:I144"/>
    <mergeCell ref="L253:L254"/>
    <mergeCell ref="J147:J148"/>
    <mergeCell ref="I155:I156"/>
    <mergeCell ref="L182:L183"/>
    <mergeCell ref="L180:L181"/>
    <mergeCell ref="L212:L213"/>
    <mergeCell ref="J212:J213"/>
    <mergeCell ref="H202:L202"/>
    <mergeCell ref="K212:K213"/>
    <mergeCell ref="H155:H156"/>
    <mergeCell ref="J143:J144"/>
    <mergeCell ref="K267:K268"/>
    <mergeCell ref="K261:K262"/>
    <mergeCell ref="K259:K260"/>
    <mergeCell ref="K247:K248"/>
    <mergeCell ref="K245:K246"/>
    <mergeCell ref="A241:M241"/>
    <mergeCell ref="A242:M242"/>
    <mergeCell ref="M259:M260"/>
    <mergeCell ref="M267:M268"/>
    <mergeCell ref="G261:G262"/>
    <mergeCell ref="M261:M262"/>
    <mergeCell ref="J267:J268"/>
    <mergeCell ref="A255:B255"/>
    <mergeCell ref="C253:C254"/>
    <mergeCell ref="D253:D254"/>
    <mergeCell ref="E253:E254"/>
    <mergeCell ref="F253:F254"/>
    <mergeCell ref="J253:J254"/>
    <mergeCell ref="G255:G256"/>
    <mergeCell ref="I259:I260"/>
    <mergeCell ref="K257:K258"/>
    <mergeCell ref="M251:M252"/>
    <mergeCell ref="M265:M266"/>
    <mergeCell ref="L265:L266"/>
    <mergeCell ref="A54:B54"/>
    <mergeCell ref="A2:B3"/>
    <mergeCell ref="L2:L3"/>
    <mergeCell ref="H2:H3"/>
    <mergeCell ref="G2:G3"/>
    <mergeCell ref="F2:F3"/>
    <mergeCell ref="E2:E3"/>
    <mergeCell ref="D2:D3"/>
    <mergeCell ref="C2:C3"/>
    <mergeCell ref="I2:J2"/>
    <mergeCell ref="H6:H7"/>
    <mergeCell ref="I6:I7"/>
    <mergeCell ref="J6:J7"/>
    <mergeCell ref="L6:L7"/>
    <mergeCell ref="C8:C9"/>
    <mergeCell ref="D8:D9"/>
    <mergeCell ref="E8:E9"/>
    <mergeCell ref="F8:F9"/>
    <mergeCell ref="G8:G9"/>
    <mergeCell ref="H8:H9"/>
    <mergeCell ref="I8:I9"/>
    <mergeCell ref="J8:J9"/>
    <mergeCell ref="L8:L9"/>
    <mergeCell ref="K8:K9"/>
    <mergeCell ref="J111:J112"/>
    <mergeCell ref="A40:B41"/>
    <mergeCell ref="C40:C41"/>
    <mergeCell ref="I40:J40"/>
    <mergeCell ref="A76:B77"/>
    <mergeCell ref="C76:C77"/>
    <mergeCell ref="D76:D77"/>
    <mergeCell ref="E76:E77"/>
    <mergeCell ref="F76:F77"/>
    <mergeCell ref="H40:H41"/>
    <mergeCell ref="A44:B44"/>
    <mergeCell ref="E42:E43"/>
    <mergeCell ref="H42:H43"/>
    <mergeCell ref="A68:B68"/>
    <mergeCell ref="A66:B66"/>
    <mergeCell ref="A67:B67"/>
    <mergeCell ref="E66:E67"/>
    <mergeCell ref="D66:D67"/>
    <mergeCell ref="C66:C67"/>
    <mergeCell ref="J66:J67"/>
    <mergeCell ref="I66:I67"/>
    <mergeCell ref="H66:H67"/>
    <mergeCell ref="G66:G67"/>
    <mergeCell ref="F66:F67"/>
    <mergeCell ref="F50:F51"/>
    <mergeCell ref="G50:G51"/>
    <mergeCell ref="H50:H51"/>
    <mergeCell ref="I50:I51"/>
    <mergeCell ref="C44:C45"/>
    <mergeCell ref="H44:H45"/>
    <mergeCell ref="I44:I45"/>
    <mergeCell ref="D44:D45"/>
    <mergeCell ref="H46:H47"/>
    <mergeCell ref="I46:I47"/>
    <mergeCell ref="F44:F45"/>
    <mergeCell ref="G44:G45"/>
    <mergeCell ref="F48:F49"/>
    <mergeCell ref="G48:G49"/>
    <mergeCell ref="E44:E45"/>
    <mergeCell ref="H153:H154"/>
    <mergeCell ref="G153:G154"/>
    <mergeCell ref="M2:M3"/>
    <mergeCell ref="M40:M41"/>
    <mergeCell ref="M109:M110"/>
    <mergeCell ref="M141:M142"/>
    <mergeCell ref="L40:L41"/>
    <mergeCell ref="L149:L150"/>
    <mergeCell ref="L147:L148"/>
    <mergeCell ref="L145:L146"/>
    <mergeCell ref="M145:M146"/>
    <mergeCell ref="L98:L99"/>
    <mergeCell ref="L92:L93"/>
    <mergeCell ref="L90:L91"/>
    <mergeCell ref="L88:L89"/>
    <mergeCell ref="L115:L116"/>
    <mergeCell ref="L113:L114"/>
    <mergeCell ref="L66:L67"/>
    <mergeCell ref="L141:L142"/>
    <mergeCell ref="M147:M148"/>
    <mergeCell ref="L50:L51"/>
    <mergeCell ref="G109:G110"/>
    <mergeCell ref="H109:H110"/>
    <mergeCell ref="I111:I112"/>
    <mergeCell ref="F56:F57"/>
    <mergeCell ref="G56:G57"/>
    <mergeCell ref="C147:C148"/>
    <mergeCell ref="D147:D148"/>
    <mergeCell ref="E147:E148"/>
    <mergeCell ref="F147:F148"/>
    <mergeCell ref="G147:G148"/>
    <mergeCell ref="H147:H148"/>
    <mergeCell ref="I147:I148"/>
    <mergeCell ref="D109:D110"/>
    <mergeCell ref="E109:E110"/>
    <mergeCell ref="F109:F110"/>
    <mergeCell ref="A124:D124"/>
    <mergeCell ref="H124:L124"/>
    <mergeCell ref="A125:D125"/>
    <mergeCell ref="A100:B100"/>
    <mergeCell ref="A69:B69"/>
    <mergeCell ref="C68:C69"/>
    <mergeCell ref="D68:D69"/>
    <mergeCell ref="E68:E69"/>
    <mergeCell ref="D78:D79"/>
    <mergeCell ref="E78:E79"/>
    <mergeCell ref="H80:H81"/>
    <mergeCell ref="I80:I81"/>
    <mergeCell ref="M210:M211"/>
    <mergeCell ref="I54:I55"/>
    <mergeCell ref="H141:H142"/>
    <mergeCell ref="I141:J141"/>
    <mergeCell ref="I42:I43"/>
    <mergeCell ref="H48:H49"/>
    <mergeCell ref="I48:I49"/>
    <mergeCell ref="J50:J51"/>
    <mergeCell ref="H52:H53"/>
    <mergeCell ref="I52:I53"/>
    <mergeCell ref="J52:J53"/>
    <mergeCell ref="J46:J47"/>
    <mergeCell ref="J44:J45"/>
    <mergeCell ref="L48:L49"/>
    <mergeCell ref="L46:L47"/>
    <mergeCell ref="L44:L45"/>
    <mergeCell ref="L109:L110"/>
    <mergeCell ref="L94:L95"/>
    <mergeCell ref="L76:L77"/>
    <mergeCell ref="L111:L112"/>
    <mergeCell ref="L157:L158"/>
    <mergeCell ref="L155:L156"/>
    <mergeCell ref="L153:L154"/>
    <mergeCell ref="L151:L152"/>
    <mergeCell ref="C251:C252"/>
    <mergeCell ref="D251:D252"/>
    <mergeCell ref="E251:E252"/>
    <mergeCell ref="F251:F252"/>
    <mergeCell ref="G251:G252"/>
    <mergeCell ref="H251:H252"/>
    <mergeCell ref="I251:J251"/>
    <mergeCell ref="J245:J246"/>
    <mergeCell ref="H226:L226"/>
    <mergeCell ref="A227:D227"/>
    <mergeCell ref="A251:B252"/>
    <mergeCell ref="A249:B249"/>
    <mergeCell ref="H247:H248"/>
    <mergeCell ref="I247:I248"/>
    <mergeCell ref="J247:J248"/>
    <mergeCell ref="F247:F248"/>
    <mergeCell ref="G247:G248"/>
    <mergeCell ref="C247:C248"/>
    <mergeCell ref="L247:L248"/>
    <mergeCell ref="A226:D226"/>
    <mergeCell ref="D247:D248"/>
    <mergeCell ref="E247:E248"/>
    <mergeCell ref="H243:H244"/>
    <mergeCell ref="I243:J243"/>
    <mergeCell ref="A214:B214"/>
    <mergeCell ref="D243:D244"/>
    <mergeCell ref="E243:E244"/>
    <mergeCell ref="F243:F244"/>
    <mergeCell ref="G243:G244"/>
    <mergeCell ref="I212:I213"/>
    <mergeCell ref="A210:B211"/>
    <mergeCell ref="C210:C211"/>
    <mergeCell ref="D210:D211"/>
    <mergeCell ref="E210:E211"/>
    <mergeCell ref="F210:F211"/>
    <mergeCell ref="G210:G211"/>
    <mergeCell ref="H210:H211"/>
    <mergeCell ref="I210:J210"/>
    <mergeCell ref="G212:G213"/>
    <mergeCell ref="H212:H213"/>
  </mergeCells>
  <phoneticPr fontId="6" type="noConversion"/>
  <pageMargins left="0.31496062992125984" right="0.31496062992125984" top="0.74803149606299213" bottom="0.74803149606299213" header="0.31496062992125984" footer="0.31496062992125984"/>
  <pageSetup scale="83" orientation="landscape" r:id="rId1"/>
  <headerFooter>
    <oddHeader>&amp;CSISTEMA PARA EL DESARROLLO INTEGRAL DE LA FAMILIA
NOMINA  CORRESPONDIENTE A LA 2DA. QNA. ENERO 2015.</oddHeader>
  </headerFooter>
  <rowBreaks count="7" manualBreakCount="7">
    <brk id="38" max="16383" man="1"/>
    <brk id="75" max="16383" man="1"/>
    <brk id="105" max="16383" man="1"/>
    <brk id="137" max="16383" man="1"/>
    <brk id="172" max="16383" man="1"/>
    <brk id="206" max="16383" man="1"/>
    <brk id="242" max="16383" man="1"/>
  </rowBreaks>
  <ignoredErrors>
    <ignoredError sqref="F249:G249 I184" formula="1"/>
    <ignoredError sqref="F184 J18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Layout" zoomScaleNormal="90" workbookViewId="0">
      <selection activeCell="F15" sqref="F15"/>
    </sheetView>
  </sheetViews>
  <sheetFormatPr baseColWidth="10" defaultRowHeight="15"/>
  <cols>
    <col min="1" max="1" width="12.5703125" bestFit="1" customWidth="1"/>
    <col min="2" max="2" width="13.7109375" bestFit="1" customWidth="1"/>
    <col min="3" max="3" width="8.85546875" customWidth="1"/>
    <col min="4" max="4" width="8.140625" customWidth="1"/>
    <col min="5" max="5" width="8.7109375" bestFit="1" customWidth="1"/>
    <col min="6" max="6" width="7.140625" bestFit="1" customWidth="1"/>
    <col min="7" max="7" width="7.42578125" bestFit="1" customWidth="1"/>
    <col min="8" max="8" width="12.85546875" customWidth="1"/>
    <col min="9" max="9" width="6.5703125" bestFit="1" customWidth="1"/>
    <col min="10" max="10" width="10.28515625" bestFit="1" customWidth="1"/>
    <col min="13" max="13" width="23" customWidth="1"/>
  </cols>
  <sheetData>
    <row r="1" spans="1:16">
      <c r="A1" s="54" t="s">
        <v>0</v>
      </c>
      <c r="B1" s="55"/>
      <c r="C1" s="58" t="s">
        <v>1</v>
      </c>
      <c r="D1" s="51" t="s">
        <v>2</v>
      </c>
      <c r="E1" s="51" t="s">
        <v>7</v>
      </c>
      <c r="F1" s="52" t="s">
        <v>3</v>
      </c>
      <c r="G1" s="51" t="s">
        <v>97</v>
      </c>
      <c r="H1" s="51" t="s">
        <v>98</v>
      </c>
      <c r="I1" s="51" t="s">
        <v>121</v>
      </c>
      <c r="J1" s="51"/>
      <c r="K1" s="35" t="s">
        <v>123</v>
      </c>
      <c r="L1" s="51" t="s">
        <v>5</v>
      </c>
      <c r="M1" s="51" t="s">
        <v>6</v>
      </c>
    </row>
    <row r="2" spans="1:16">
      <c r="A2" s="56"/>
      <c r="B2" s="57"/>
      <c r="C2" s="58"/>
      <c r="D2" s="51"/>
      <c r="E2" s="51"/>
      <c r="F2" s="52"/>
      <c r="G2" s="51"/>
      <c r="H2" s="51"/>
      <c r="I2" s="37" t="s">
        <v>4</v>
      </c>
      <c r="J2" s="38" t="s">
        <v>120</v>
      </c>
      <c r="K2" s="36" t="s">
        <v>124</v>
      </c>
      <c r="L2" s="51"/>
      <c r="M2" s="51"/>
    </row>
    <row r="3" spans="1:16">
      <c r="A3" s="134" t="s">
        <v>127</v>
      </c>
      <c r="B3" s="134"/>
      <c r="C3" s="132">
        <v>216.32</v>
      </c>
      <c r="D3" s="135">
        <v>9</v>
      </c>
      <c r="E3" s="130">
        <f>C3*D3</f>
        <v>1946.8799999999999</v>
      </c>
      <c r="F3" s="130">
        <v>0</v>
      </c>
      <c r="G3" s="130">
        <v>0</v>
      </c>
      <c r="H3" s="130">
        <f t="shared" ref="H3" si="0">E3+F3+G3</f>
        <v>1946.8799999999999</v>
      </c>
      <c r="I3" s="132">
        <v>74.3</v>
      </c>
      <c r="J3" s="130">
        <v>0</v>
      </c>
      <c r="K3" s="130">
        <f t="shared" ref="K3" si="1">I3+J3</f>
        <v>74.3</v>
      </c>
      <c r="L3" s="128">
        <f>H3-K3</f>
        <v>1872.58</v>
      </c>
      <c r="M3" s="126"/>
    </row>
    <row r="4" spans="1:16">
      <c r="A4" s="118" t="s">
        <v>128</v>
      </c>
      <c r="B4" s="119"/>
      <c r="C4" s="133"/>
      <c r="D4" s="136"/>
      <c r="E4" s="131"/>
      <c r="F4" s="131"/>
      <c r="G4" s="131"/>
      <c r="H4" s="131"/>
      <c r="I4" s="133"/>
      <c r="J4" s="131"/>
      <c r="K4" s="131"/>
      <c r="L4" s="129"/>
      <c r="M4" s="127"/>
    </row>
    <row r="5" spans="1:16">
      <c r="B5" s="19"/>
    </row>
    <row r="6" spans="1:16">
      <c r="B6" s="19"/>
      <c r="D6" s="14"/>
    </row>
    <row r="7" spans="1:16">
      <c r="B7" s="19"/>
      <c r="D7" s="14"/>
      <c r="E7" s="21"/>
    </row>
    <row r="8" spans="1:16">
      <c r="B8" s="19"/>
      <c r="D8" s="21"/>
    </row>
    <row r="9" spans="1:16">
      <c r="B9" s="19"/>
      <c r="D9" s="21"/>
    </row>
    <row r="10" spans="1:16">
      <c r="B10" s="19"/>
    </row>
    <row r="12" spans="1:16">
      <c r="A12" s="19"/>
    </row>
    <row r="13" spans="1:16">
      <c r="N13" s="20"/>
      <c r="O13" s="20"/>
      <c r="P13" s="20"/>
    </row>
    <row r="14" spans="1:16">
      <c r="B14" s="14"/>
      <c r="D14" s="14"/>
    </row>
    <row r="16" spans="1:16">
      <c r="B16" s="14"/>
    </row>
    <row r="18" spans="2:2">
      <c r="B18" s="14"/>
    </row>
    <row r="19" spans="2:2">
      <c r="B19" s="14"/>
    </row>
    <row r="20" spans="2:2">
      <c r="B20" s="14"/>
    </row>
  </sheetData>
  <mergeCells count="23">
    <mergeCell ref="F3:F4"/>
    <mergeCell ref="G3:G4"/>
    <mergeCell ref="A4:B4"/>
    <mergeCell ref="A3:B3"/>
    <mergeCell ref="C3:C4"/>
    <mergeCell ref="D3:D4"/>
    <mergeCell ref="E3:E4"/>
    <mergeCell ref="L1:L2"/>
    <mergeCell ref="M1:M2"/>
    <mergeCell ref="M3:M4"/>
    <mergeCell ref="L3:L4"/>
    <mergeCell ref="A1:B2"/>
    <mergeCell ref="C1:C2"/>
    <mergeCell ref="D1:D2"/>
    <mergeCell ref="E1:E2"/>
    <mergeCell ref="F1:F2"/>
    <mergeCell ref="G1:G2"/>
    <mergeCell ref="H3:H4"/>
    <mergeCell ref="I3:I4"/>
    <mergeCell ref="J3:J4"/>
    <mergeCell ref="K3:K4"/>
    <mergeCell ref="H1:H2"/>
    <mergeCell ref="I1:J1"/>
  </mergeCells>
  <phoneticPr fontId="6" type="noConversion"/>
  <pageMargins left="0.70866141732283472" right="0.70866141732283472" top="0.74803149606299213" bottom="0.74803149606299213" header="0.31496062992125984" footer="0.31496062992125984"/>
  <pageSetup scale="83" orientation="landscape" verticalDpi="4294967294" r:id="rId1"/>
  <headerFooter>
    <oddHeader>&amp;CSISTEMA PARA EL DESARROLLO INTEGRAL DE LA FAMILIA
NOMINA  CORRESPONDIENTE A LA 1RA. QNA. ENERO 2015.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2015-01-30T17:55:59Z</cp:lastPrinted>
  <dcterms:created xsi:type="dcterms:W3CDTF">2013-05-30T14:39:25Z</dcterms:created>
  <dcterms:modified xsi:type="dcterms:W3CDTF">2015-02-10T21:08:33Z</dcterms:modified>
</cp:coreProperties>
</file>