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75" activeTab="1"/>
  </bookViews>
  <sheets>
    <sheet name="Hoja1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D7" i="2"/>
  <c r="D6"/>
  <c r="B10"/>
  <c r="E264" i="1"/>
  <c r="J97"/>
  <c r="J67"/>
  <c r="G253"/>
  <c r="G255"/>
  <c r="G257"/>
  <c r="G259"/>
  <c r="G251"/>
  <c r="G244"/>
  <c r="H264"/>
  <c r="J77"/>
  <c r="J43"/>
  <c r="J45"/>
  <c r="J47"/>
  <c r="J49"/>
  <c r="J51"/>
  <c r="J53"/>
  <c r="J55"/>
  <c r="J57"/>
  <c r="J59"/>
  <c r="J61"/>
  <c r="J63"/>
  <c r="J65"/>
  <c r="J69"/>
  <c r="J41"/>
  <c r="J7" l="1"/>
  <c r="J9"/>
  <c r="J11"/>
  <c r="J13"/>
  <c r="J15"/>
  <c r="J17"/>
  <c r="J19"/>
  <c r="J21"/>
  <c r="J23"/>
  <c r="J25"/>
  <c r="J27"/>
  <c r="J5"/>
  <c r="J3"/>
  <c r="E5"/>
  <c r="H5" s="1"/>
  <c r="E7"/>
  <c r="H7" s="1"/>
  <c r="K7" s="1"/>
  <c r="E9"/>
  <c r="H9" s="1"/>
  <c r="E11"/>
  <c r="E13"/>
  <c r="H13" s="1"/>
  <c r="E15"/>
  <c r="H15" s="1"/>
  <c r="E17"/>
  <c r="H17" s="1"/>
  <c r="E19"/>
  <c r="H19" s="1"/>
  <c r="E21"/>
  <c r="H21" s="1"/>
  <c r="E23"/>
  <c r="H23" s="1"/>
  <c r="E25"/>
  <c r="H25" s="1"/>
  <c r="E27"/>
  <c r="H27" s="1"/>
  <c r="K27" s="1"/>
  <c r="E3"/>
  <c r="H3" s="1"/>
  <c r="K3" l="1"/>
  <c r="K19"/>
  <c r="K5"/>
  <c r="K25"/>
  <c r="K21"/>
  <c r="K17"/>
  <c r="K13"/>
  <c r="K23"/>
  <c r="K15"/>
  <c r="K9"/>
  <c r="G248" l="1"/>
  <c r="J93" l="1"/>
  <c r="E93"/>
  <c r="H93" l="1"/>
  <c r="K93" s="1"/>
  <c r="E91"/>
  <c r="H91" s="1"/>
  <c r="K91" s="1"/>
  <c r="J91"/>
  <c r="J255" l="1"/>
  <c r="J257"/>
  <c r="E246"/>
  <c r="E244"/>
  <c r="H244" s="1"/>
  <c r="F266"/>
  <c r="I266"/>
  <c r="E65"/>
  <c r="H65" l="1"/>
  <c r="K65" s="1"/>
  <c r="E255"/>
  <c r="E248"/>
  <c r="E251"/>
  <c r="H251" s="1"/>
  <c r="J251"/>
  <c r="E253"/>
  <c r="H253" s="1"/>
  <c r="J253"/>
  <c r="E259"/>
  <c r="J259"/>
  <c r="J244"/>
  <c r="H246"/>
  <c r="J246"/>
  <c r="J264"/>
  <c r="E41"/>
  <c r="H41" s="1"/>
  <c r="K41" s="1"/>
  <c r="E43"/>
  <c r="H43" s="1"/>
  <c r="E45"/>
  <c r="H45" s="1"/>
  <c r="E47"/>
  <c r="H47" s="1"/>
  <c r="E49"/>
  <c r="H49" s="1"/>
  <c r="E51"/>
  <c r="H51" s="1"/>
  <c r="E53"/>
  <c r="H53" s="1"/>
  <c r="E55"/>
  <c r="E57"/>
  <c r="H57" s="1"/>
  <c r="E59"/>
  <c r="E61"/>
  <c r="H61" s="1"/>
  <c r="E63"/>
  <c r="H63" s="1"/>
  <c r="K63" s="1"/>
  <c r="E67"/>
  <c r="H67" s="1"/>
  <c r="K67" s="1"/>
  <c r="E69"/>
  <c r="E77"/>
  <c r="H77" s="1"/>
  <c r="K77" s="1"/>
  <c r="E79"/>
  <c r="H79" s="1"/>
  <c r="E81"/>
  <c r="H81" s="1"/>
  <c r="E83"/>
  <c r="H83" s="1"/>
  <c r="E85"/>
  <c r="H85" s="1"/>
  <c r="E87"/>
  <c r="H87" s="1"/>
  <c r="E89"/>
  <c r="H89" s="1"/>
  <c r="H95"/>
  <c r="K95" s="1"/>
  <c r="E97"/>
  <c r="H97" s="1"/>
  <c r="K97" s="1"/>
  <c r="E99"/>
  <c r="H99" s="1"/>
  <c r="E112"/>
  <c r="H112" s="1"/>
  <c r="E114"/>
  <c r="H114" s="1"/>
  <c r="E116"/>
  <c r="H116" s="1"/>
  <c r="E144"/>
  <c r="H144" s="1"/>
  <c r="E146"/>
  <c r="H146" s="1"/>
  <c r="E148"/>
  <c r="H148" s="1"/>
  <c r="E150"/>
  <c r="H150" s="1"/>
  <c r="E152"/>
  <c r="H152" s="1"/>
  <c r="E154"/>
  <c r="H154" s="1"/>
  <c r="E156"/>
  <c r="H156" s="1"/>
  <c r="E177"/>
  <c r="H177" s="1"/>
  <c r="E179"/>
  <c r="H179" s="1"/>
  <c r="E181"/>
  <c r="H181" s="1"/>
  <c r="E211"/>
  <c r="E257"/>
  <c r="F29"/>
  <c r="F71"/>
  <c r="F101"/>
  <c r="C273" s="1"/>
  <c r="F118"/>
  <c r="F158"/>
  <c r="F183"/>
  <c r="F213"/>
  <c r="F248"/>
  <c r="I29"/>
  <c r="I71"/>
  <c r="I101"/>
  <c r="I118"/>
  <c r="I158"/>
  <c r="I183"/>
  <c r="I213"/>
  <c r="I248"/>
  <c r="I261"/>
  <c r="F261"/>
  <c r="J248"/>
  <c r="J211"/>
  <c r="J213" s="1"/>
  <c r="J181"/>
  <c r="J179"/>
  <c r="J177"/>
  <c r="H183"/>
  <c r="J156"/>
  <c r="J154"/>
  <c r="J152"/>
  <c r="J150"/>
  <c r="J148"/>
  <c r="J146"/>
  <c r="J144"/>
  <c r="J158" s="1"/>
  <c r="J116"/>
  <c r="J114"/>
  <c r="J112"/>
  <c r="H118"/>
  <c r="J81"/>
  <c r="J99"/>
  <c r="J95"/>
  <c r="J89"/>
  <c r="J87"/>
  <c r="J85"/>
  <c r="J83"/>
  <c r="J79"/>
  <c r="K61"/>
  <c r="K57"/>
  <c r="K53"/>
  <c r="H248"/>
  <c r="K181"/>
  <c r="K116"/>
  <c r="K112"/>
  <c r="H257" l="1"/>
  <c r="K257" s="1"/>
  <c r="H259"/>
  <c r="K259" s="1"/>
  <c r="H255"/>
  <c r="K255" s="1"/>
  <c r="K154"/>
  <c r="K81"/>
  <c r="K251"/>
  <c r="E213"/>
  <c r="H211"/>
  <c r="H69"/>
  <c r="K69" s="1"/>
  <c r="H59"/>
  <c r="K59" s="1"/>
  <c r="H55"/>
  <c r="K55" s="1"/>
  <c r="J266"/>
  <c r="K264"/>
  <c r="K266" s="1"/>
  <c r="K148"/>
  <c r="K144"/>
  <c r="K87"/>
  <c r="K83"/>
  <c r="K79"/>
  <c r="J183"/>
  <c r="K177"/>
  <c r="J118"/>
  <c r="K89"/>
  <c r="K99"/>
  <c r="K114"/>
  <c r="K146"/>
  <c r="J29"/>
  <c r="K150"/>
  <c r="K152"/>
  <c r="K156"/>
  <c r="H266"/>
  <c r="E266"/>
  <c r="E29"/>
  <c r="K49"/>
  <c r="K51"/>
  <c r="K85"/>
  <c r="K253"/>
  <c r="K179"/>
  <c r="K118"/>
  <c r="J71"/>
  <c r="K47"/>
  <c r="K246"/>
  <c r="K244"/>
  <c r="E71"/>
  <c r="H261"/>
  <c r="H101"/>
  <c r="E158"/>
  <c r="E101"/>
  <c r="K45"/>
  <c r="J101"/>
  <c r="J261"/>
  <c r="C274"/>
  <c r="E261"/>
  <c r="E183"/>
  <c r="E118"/>
  <c r="K261" l="1"/>
  <c r="K248"/>
  <c r="K183"/>
  <c r="K101"/>
  <c r="C272"/>
  <c r="C275" s="1"/>
  <c r="K43"/>
  <c r="H71"/>
  <c r="K158"/>
  <c r="H158"/>
  <c r="K211"/>
  <c r="K213" s="1"/>
  <c r="H213"/>
  <c r="K71"/>
  <c r="H11" l="1"/>
  <c r="H29" s="1"/>
  <c r="G29"/>
  <c r="K11" l="1"/>
  <c r="K29" s="1"/>
</calcChain>
</file>

<file path=xl/sharedStrings.xml><?xml version="1.0" encoding="utf-8"?>
<sst xmlns="http://schemas.openxmlformats.org/spreadsheetml/2006/main" count="296" uniqueCount="131">
  <si>
    <t>NOMBRE</t>
  </si>
  <si>
    <t>SD</t>
  </si>
  <si>
    <t>DIAS TRAB.</t>
  </si>
  <si>
    <t>SUBSIDIO</t>
  </si>
  <si>
    <t>TOTAL PERCEPCIONES</t>
  </si>
  <si>
    <t>I.S.R.</t>
  </si>
  <si>
    <t>TOTAL DEDUCCIONES</t>
  </si>
  <si>
    <t>TOTAL A RECIBIR</t>
  </si>
  <si>
    <t>FIRMA DE CONFORMIDAD</t>
  </si>
  <si>
    <t>TOTA S. NORMAL</t>
  </si>
  <si>
    <t>COMUNICACIÓN SOCIAL</t>
  </si>
  <si>
    <t>TOTAL</t>
  </si>
  <si>
    <t>ELSA MARIA PECH SOLORZANO</t>
  </si>
  <si>
    <t>JURIDICO</t>
  </si>
  <si>
    <t>YUSVI NATALY  SERRANO ROMERO</t>
  </si>
  <si>
    <t>DELIA YOLANDA  MARTINEZ GONZALEZ</t>
  </si>
  <si>
    <t>PSICOLOGIA</t>
  </si>
  <si>
    <t>TERESA GUADALUPE PRECIADO QUIROZ</t>
  </si>
  <si>
    <t>TRABAJADORA SOCIAL</t>
  </si>
  <si>
    <t>CHRISTIAN GABRIEL BERNAL GONZALEZ</t>
  </si>
  <si>
    <t>VICTOR HUGO VAZQUEZ VALENCIA</t>
  </si>
  <si>
    <t>TERESA DE JESUS  MENDOZA HERNANDEZ</t>
  </si>
  <si>
    <t>INTENDENTE</t>
  </si>
  <si>
    <t>LUIDMILA DINORA AYALA MARTINEZ</t>
  </si>
  <si>
    <t>DIRECCION</t>
  </si>
  <si>
    <t>RUTH JETZABEL SANTILLAN MUNGUIA</t>
  </si>
  <si>
    <t>AUXILIAR MAESTRA</t>
  </si>
  <si>
    <t>SANDRA CORTES CORTES</t>
  </si>
  <si>
    <t>GABRIELA LOPEZ DAMIAN</t>
  </si>
  <si>
    <t>MAESTRA</t>
  </si>
  <si>
    <t>ROSA MARIA DEL CARMEN GUZMAN SANCHEZ</t>
  </si>
  <si>
    <t>ESMERALDA RUA CHAVEZ</t>
  </si>
  <si>
    <t>ANA ROSA BARRAGAN  LOPEZ</t>
  </si>
  <si>
    <t>MARIA DEL REFUGIO CARDENAS FARIAS</t>
  </si>
  <si>
    <t>ROCIO GUADALUPE ORTIZ BALTAZAR</t>
  </si>
  <si>
    <t>MA. DEL CARMEN RODRIGUEZ CARDENAS</t>
  </si>
  <si>
    <t>COCINERA</t>
  </si>
  <si>
    <t>MA. DE LOURDES LEON SILVA</t>
  </si>
  <si>
    <t>AUX. COCINERA</t>
  </si>
  <si>
    <t>RICARDO CHAYR MENDEZ GOMEZ</t>
  </si>
  <si>
    <t>MEDICO</t>
  </si>
  <si>
    <t>PSICOLOGO</t>
  </si>
  <si>
    <t>SONIA BALTAZAR VAZQUEZ</t>
  </si>
  <si>
    <t>MAESTRA EDUC FISICA</t>
  </si>
  <si>
    <t>MARGARITA EVANGELISTA BALTAZAR</t>
  </si>
  <si>
    <t>INTENDENCIA</t>
  </si>
  <si>
    <t>PATRICIA EVANGELISTA VAZQUEZ</t>
  </si>
  <si>
    <t>DIRECCION II</t>
  </si>
  <si>
    <t>ADRIANA VAZQUEZ MORAN</t>
  </si>
  <si>
    <t>NADIA MARIA LOPEZ ANGELES</t>
  </si>
  <si>
    <t>EVA  MARIA MARTINEZ ALCARAZ</t>
  </si>
  <si>
    <t>MA. VERONICA VAZQUEZ RUA</t>
  </si>
  <si>
    <t>MEXTLI RUTH MARQUEZ MEDINA</t>
  </si>
  <si>
    <t>AUX. MAESTRA</t>
  </si>
  <si>
    <t>KAREN YOCELIN ROMERO VAZQUEZ</t>
  </si>
  <si>
    <t>DORA ALICIA FLORES VAZQUEZ</t>
  </si>
  <si>
    <t>MARIA GUADALUPE LOPEZ MORALES</t>
  </si>
  <si>
    <t>EDUC FISICA</t>
  </si>
  <si>
    <t>ORALIA PEREZ SILVA</t>
  </si>
  <si>
    <t>MARITA DEL CARMEN  CHOCOTECO ALVAREZ</t>
  </si>
  <si>
    <t>COORDINADORA</t>
  </si>
  <si>
    <t>CECILIA FLORES MANCILLA</t>
  </si>
  <si>
    <t>MARIA LUISA CARDENAS MORA</t>
  </si>
  <si>
    <t>AUX COCINA</t>
  </si>
  <si>
    <t>TERAPISTA</t>
  </si>
  <si>
    <t>JUANA RIOS PALACIOS</t>
  </si>
  <si>
    <t>GRACIELA VAZQUEZ OROZCO</t>
  </si>
  <si>
    <t>ELBA LIDIA ALCARAZ MORAN</t>
  </si>
  <si>
    <t>RECEPCION</t>
  </si>
  <si>
    <t>EDITH MUNGUIA LAZARIT</t>
  </si>
  <si>
    <t>SUSANA RUIZ COLMENERO</t>
  </si>
  <si>
    <t>ROCIO SELENE RINCON ARELLANO</t>
  </si>
  <si>
    <t>ALICIA CONTRERAS GARCIA</t>
  </si>
  <si>
    <t>GRACIELA DIAZ MORA</t>
  </si>
  <si>
    <t>AUX. PROG</t>
  </si>
  <si>
    <t>SILVIA SANCHEZ RAMIREZ</t>
  </si>
  <si>
    <t>CRESCENCIO SANTILLÁN CAMPOS</t>
  </si>
  <si>
    <t>MUSICA</t>
  </si>
  <si>
    <t>ADRIANA MARGARITA MANRIQUEZ OCHOA</t>
  </si>
  <si>
    <t>PILATES</t>
  </si>
  <si>
    <t>MA. JESUS VAZQUEZ VAZQUEZ</t>
  </si>
  <si>
    <t>MANUALIDADES</t>
  </si>
  <si>
    <t>LORENA LIBERTAD JIMENEZ  MENDOZA</t>
  </si>
  <si>
    <t>EJERCICIOS</t>
  </si>
  <si>
    <t>LUIS CAMPOS HERNANDEZ</t>
  </si>
  <si>
    <t>DIF MUNICIPAL</t>
  </si>
  <si>
    <t>CENTRO DE DIA</t>
  </si>
  <si>
    <t>SRA. MARTHA ADRIANA CORTES SANDOVAL</t>
  </si>
  <si>
    <t>PRESIDENTA DEL SISTEMA DIF MUNICIPAL</t>
  </si>
  <si>
    <t>TOTAL BRUTO</t>
  </si>
  <si>
    <t>TOTAL SUBSIDIO</t>
  </si>
  <si>
    <t>TOTAL ISR</t>
  </si>
  <si>
    <t>NETO A PAGAR</t>
  </si>
  <si>
    <t>GRILLITO CANTOR</t>
  </si>
  <si>
    <t>UBR</t>
  </si>
  <si>
    <t>UAVI</t>
  </si>
  <si>
    <t>VARIOS DIF Y CENTRO DE DIA</t>
  </si>
  <si>
    <t>APRENDE JUGANDO</t>
  </si>
  <si>
    <t>CARLA AZUCENA CARDENAS MONTAÑO</t>
  </si>
  <si>
    <t>DANZA</t>
  </si>
  <si>
    <t>FELIX BERNARDINO MORAN MARTINEZ</t>
  </si>
  <si>
    <t>JOSE ANTONIO GARCIA VAZQUEZ</t>
  </si>
  <si>
    <t>MARIA DEL CARMEN  MACIAS MORENO</t>
  </si>
  <si>
    <t>MA. MARIBEL CAMACHO ZAMUDIO</t>
  </si>
  <si>
    <t>XOCHITL GUADALUPE MARTINEZ LEZAMA</t>
  </si>
  <si>
    <t>VELADOR/EVENTUAL</t>
  </si>
  <si>
    <t>T. EXTRA</t>
  </si>
  <si>
    <t>TOTAL PERCEPCION.</t>
  </si>
  <si>
    <t>TOTAL S. NORMAL</t>
  </si>
  <si>
    <t>DIEGO ALBERTO JIMENEZ DEL VIENTO</t>
  </si>
  <si>
    <t>ADMINISTRACION</t>
  </si>
  <si>
    <t>BERTHA LETICIA VAZQUEZ MORALES</t>
  </si>
  <si>
    <t>VIRIDIANA MONSERRAT ANDRADE VAZQUEZ</t>
  </si>
  <si>
    <t>CAPACITACIÓN AL TRABAJO</t>
  </si>
  <si>
    <t>SEGURIDAD ALIMENTARIA</t>
  </si>
  <si>
    <t>CONDUCTOR</t>
  </si>
  <si>
    <t>AUXILIAR SEGURIDAD ALIMENTARIA</t>
  </si>
  <si>
    <t>GUILLERMO VEGA CORTES</t>
  </si>
  <si>
    <t>BLANCA MARICELA VAZQUEZ MARQUEZ</t>
  </si>
  <si>
    <t>JUDITH VENTURA CAMPOS</t>
  </si>
  <si>
    <t>NAVIL JARENI SANCHEZ HERNANDEZ</t>
  </si>
  <si>
    <t>ELVA CRISTINA VARGAS MARTINEZ</t>
  </si>
  <si>
    <t>DIRECTORA</t>
  </si>
  <si>
    <t>LIC. ELVA CRISTINA VARGAS MARTINEZ</t>
  </si>
  <si>
    <t>DIRECTORA DEL SISTEMA DIF MUNICIPAL</t>
  </si>
  <si>
    <t>GRILLITO</t>
  </si>
  <si>
    <t>APRENDE</t>
  </si>
  <si>
    <t>ASILO</t>
  </si>
  <si>
    <t>DIF</t>
  </si>
  <si>
    <t>NOMINA</t>
  </si>
  <si>
    <t>SALDO INICIAL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</si>
</sst>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7" fillId="2" borderId="1" xfId="1" applyFont="1" applyFill="1" applyBorder="1"/>
    <xf numFmtId="1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/>
    <xf numFmtId="44" fontId="0" fillId="0" borderId="0" xfId="0" applyNumberFormat="1"/>
    <xf numFmtId="44" fontId="7" fillId="2" borderId="1" xfId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9" fontId="0" fillId="0" borderId="0" xfId="2" applyFont="1"/>
    <xf numFmtId="44" fontId="8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/>
    </xf>
    <xf numFmtId="0" fontId="10" fillId="0" borderId="0" xfId="0" applyFont="1"/>
    <xf numFmtId="0" fontId="11" fillId="0" borderId="6" xfId="0" applyFont="1" applyBorder="1" applyAlignment="1"/>
    <xf numFmtId="0" fontId="11" fillId="0" borderId="0" xfId="0" applyFont="1" applyBorder="1" applyAlignment="1">
      <alignment horizontal="left" vertical="distributed"/>
    </xf>
    <xf numFmtId="0" fontId="11" fillId="0" borderId="0" xfId="0" applyFont="1" applyBorder="1" applyAlignmen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4" fillId="0" borderId="1" xfId="1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4" fontId="4" fillId="0" borderId="2" xfId="1" applyNumberFormat="1" applyFont="1" applyBorder="1" applyAlignment="1">
      <alignment horizontal="center"/>
    </xf>
    <xf numFmtId="44" fontId="4" fillId="0" borderId="3" xfId="1" applyNumberFormat="1" applyFont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4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view="pageLayout" topLeftCell="A103" zoomScale="90" zoomScaleNormal="100" zoomScalePageLayoutView="90" workbookViewId="0">
      <selection activeCell="B166" sqref="B166"/>
    </sheetView>
  </sheetViews>
  <sheetFormatPr baseColWidth="10" defaultRowHeight="15"/>
  <cols>
    <col min="2" max="2" width="21.28515625" customWidth="1"/>
    <col min="3" max="3" width="8" bestFit="1" customWidth="1"/>
    <col min="4" max="4" width="6.140625" customWidth="1"/>
    <col min="5" max="5" width="10.5703125" customWidth="1"/>
    <col min="6" max="6" width="8.7109375" style="1" customWidth="1"/>
    <col min="7" max="7" width="5.5703125" customWidth="1"/>
    <col min="8" max="8" width="11.28515625" customWidth="1"/>
    <col min="9" max="9" width="9.85546875" bestFit="1" customWidth="1"/>
    <col min="10" max="10" width="12.28515625" customWidth="1"/>
    <col min="11" max="11" width="13" customWidth="1"/>
    <col min="12" max="12" width="29.85546875" customWidth="1"/>
    <col min="13" max="13" width="18.28515625" customWidth="1"/>
  </cols>
  <sheetData>
    <row r="1" spans="1:12">
      <c r="L1" s="31" t="s">
        <v>85</v>
      </c>
    </row>
    <row r="2" spans="1:12" ht="22.5">
      <c r="A2" s="35" t="s">
        <v>0</v>
      </c>
      <c r="B2" s="35"/>
      <c r="C2" s="14" t="s">
        <v>1</v>
      </c>
      <c r="D2" s="2" t="s">
        <v>2</v>
      </c>
      <c r="E2" s="2" t="s">
        <v>108</v>
      </c>
      <c r="F2" s="13" t="s">
        <v>3</v>
      </c>
      <c r="G2" s="2" t="s">
        <v>106</v>
      </c>
      <c r="H2" s="2" t="s">
        <v>107</v>
      </c>
      <c r="I2" s="14" t="s">
        <v>5</v>
      </c>
      <c r="J2" s="2" t="s">
        <v>6</v>
      </c>
      <c r="K2" s="2" t="s">
        <v>7</v>
      </c>
      <c r="L2" s="2" t="s">
        <v>8</v>
      </c>
    </row>
    <row r="3" spans="1:12">
      <c r="A3" s="48" t="s">
        <v>121</v>
      </c>
      <c r="B3" s="48"/>
      <c r="C3" s="46">
        <v>450.66</v>
      </c>
      <c r="D3" s="36">
        <v>15</v>
      </c>
      <c r="E3" s="45">
        <f>C3*D3</f>
        <v>6759.9000000000005</v>
      </c>
      <c r="F3" s="46">
        <v>0</v>
      </c>
      <c r="G3" s="47"/>
      <c r="H3" s="45">
        <f>E3+F3+G3</f>
        <v>6759.9000000000005</v>
      </c>
      <c r="I3" s="46">
        <v>896.73</v>
      </c>
      <c r="J3" s="46">
        <f>I3</f>
        <v>896.73</v>
      </c>
      <c r="K3" s="46">
        <f>H3-J3</f>
        <v>5863.17</v>
      </c>
      <c r="L3" s="36"/>
    </row>
    <row r="4" spans="1:12" ht="12" customHeight="1">
      <c r="A4" s="49" t="s">
        <v>122</v>
      </c>
      <c r="B4" s="49"/>
      <c r="C4" s="46"/>
      <c r="D4" s="36"/>
      <c r="E4" s="45"/>
      <c r="F4" s="46"/>
      <c r="G4" s="47"/>
      <c r="H4" s="45"/>
      <c r="I4" s="46"/>
      <c r="J4" s="46"/>
      <c r="K4" s="46"/>
      <c r="L4" s="36"/>
    </row>
    <row r="5" spans="1:12" ht="12" customHeight="1">
      <c r="A5" s="48" t="s">
        <v>109</v>
      </c>
      <c r="B5" s="48"/>
      <c r="C5" s="46">
        <v>200.38</v>
      </c>
      <c r="D5" s="36">
        <v>15</v>
      </c>
      <c r="E5" s="45">
        <f t="shared" ref="E5" si="0">C5*D5</f>
        <v>3005.7</v>
      </c>
      <c r="F5" s="46">
        <v>0</v>
      </c>
      <c r="G5" s="47"/>
      <c r="H5" s="45">
        <f>E5+F5+G5</f>
        <v>3005.7</v>
      </c>
      <c r="I5" s="46">
        <v>77.59</v>
      </c>
      <c r="J5" s="46">
        <f>I5</f>
        <v>77.59</v>
      </c>
      <c r="K5" s="46">
        <f>H5-J5</f>
        <v>2928.1099999999997</v>
      </c>
      <c r="L5" s="36"/>
    </row>
    <row r="6" spans="1:12" ht="12" customHeight="1">
      <c r="A6" s="49" t="s">
        <v>110</v>
      </c>
      <c r="B6" s="49"/>
      <c r="C6" s="46"/>
      <c r="D6" s="36"/>
      <c r="E6" s="45"/>
      <c r="F6" s="46"/>
      <c r="G6" s="47"/>
      <c r="H6" s="45"/>
      <c r="I6" s="46"/>
      <c r="J6" s="46"/>
      <c r="K6" s="46"/>
      <c r="L6" s="36"/>
    </row>
    <row r="7" spans="1:12" ht="12" customHeight="1">
      <c r="A7" s="48" t="s">
        <v>111</v>
      </c>
      <c r="B7" s="48"/>
      <c r="C7" s="46">
        <v>176.1</v>
      </c>
      <c r="D7" s="36">
        <v>15</v>
      </c>
      <c r="E7" s="45">
        <f t="shared" ref="E7" si="1">C7*D7</f>
        <v>2641.5</v>
      </c>
      <c r="F7" s="46">
        <v>0</v>
      </c>
      <c r="G7" s="47"/>
      <c r="H7" s="45">
        <f t="shared" ref="H7" si="2">E7+F7+G7</f>
        <v>2641.5</v>
      </c>
      <c r="I7" s="46">
        <v>37.96</v>
      </c>
      <c r="J7" s="46">
        <f t="shared" ref="J7" si="3">I7</f>
        <v>37.96</v>
      </c>
      <c r="K7" s="46">
        <f>H7-J7</f>
        <v>2603.54</v>
      </c>
      <c r="L7" s="36"/>
    </row>
    <row r="8" spans="1:12" ht="12" customHeight="1">
      <c r="A8" s="49" t="s">
        <v>110</v>
      </c>
      <c r="B8" s="49"/>
      <c r="C8" s="46"/>
      <c r="D8" s="36"/>
      <c r="E8" s="45"/>
      <c r="F8" s="46"/>
      <c r="G8" s="47"/>
      <c r="H8" s="45"/>
      <c r="I8" s="46"/>
      <c r="J8" s="46"/>
      <c r="K8" s="46"/>
      <c r="L8" s="36"/>
    </row>
    <row r="9" spans="1:12">
      <c r="A9" s="48" t="s">
        <v>12</v>
      </c>
      <c r="B9" s="48"/>
      <c r="C9" s="46">
        <v>172.85</v>
      </c>
      <c r="D9" s="36">
        <v>15</v>
      </c>
      <c r="E9" s="45">
        <f t="shared" ref="E9" si="4">C9*D9</f>
        <v>2592.75</v>
      </c>
      <c r="F9" s="46">
        <v>0</v>
      </c>
      <c r="G9" s="47"/>
      <c r="H9" s="45">
        <f t="shared" ref="H9" si="5">E9+F9+G9</f>
        <v>2592.75</v>
      </c>
      <c r="I9" s="46">
        <v>17.66</v>
      </c>
      <c r="J9" s="46">
        <f t="shared" ref="J9" si="6">I9</f>
        <v>17.66</v>
      </c>
      <c r="K9" s="46">
        <f t="shared" ref="K9" si="7">H9-J9</f>
        <v>2575.09</v>
      </c>
      <c r="L9" s="36"/>
    </row>
    <row r="10" spans="1:12" ht="12" customHeight="1">
      <c r="A10" s="49" t="s">
        <v>10</v>
      </c>
      <c r="B10" s="49"/>
      <c r="C10" s="46"/>
      <c r="D10" s="36"/>
      <c r="E10" s="45"/>
      <c r="F10" s="46"/>
      <c r="G10" s="47"/>
      <c r="H10" s="45"/>
      <c r="I10" s="46"/>
      <c r="J10" s="46"/>
      <c r="K10" s="46"/>
      <c r="L10" s="36"/>
    </row>
    <row r="11" spans="1:12">
      <c r="A11" s="37" t="s">
        <v>14</v>
      </c>
      <c r="B11" s="38"/>
      <c r="C11" s="41">
        <v>201.34</v>
      </c>
      <c r="D11" s="43">
        <v>15</v>
      </c>
      <c r="E11" s="50">
        <f t="shared" ref="E11" si="8">C11*D11</f>
        <v>3020.1</v>
      </c>
      <c r="F11" s="41">
        <v>0</v>
      </c>
      <c r="G11" s="52"/>
      <c r="H11" s="50">
        <f t="shared" ref="H11" si="9">E11+F11+G11</f>
        <v>3020.1</v>
      </c>
      <c r="I11" s="41">
        <v>79.150000000000006</v>
      </c>
      <c r="J11" s="46">
        <f t="shared" ref="J11" si="10">I11</f>
        <v>79.150000000000006</v>
      </c>
      <c r="K11" s="46">
        <f t="shared" ref="K11" si="11">H11-J11</f>
        <v>2940.95</v>
      </c>
      <c r="L11" s="43"/>
    </row>
    <row r="12" spans="1:12" ht="12" customHeight="1">
      <c r="A12" s="39" t="s">
        <v>13</v>
      </c>
      <c r="B12" s="40"/>
      <c r="C12" s="42"/>
      <c r="D12" s="44"/>
      <c r="E12" s="51"/>
      <c r="F12" s="42"/>
      <c r="G12" s="53"/>
      <c r="H12" s="51"/>
      <c r="I12" s="42"/>
      <c r="J12" s="46"/>
      <c r="K12" s="46"/>
      <c r="L12" s="44"/>
    </row>
    <row r="13" spans="1:12">
      <c r="A13" s="37" t="s">
        <v>15</v>
      </c>
      <c r="B13" s="38"/>
      <c r="C13" s="41">
        <v>178.84</v>
      </c>
      <c r="D13" s="43">
        <v>15</v>
      </c>
      <c r="E13" s="50">
        <f t="shared" ref="E13" si="12">C13*D13</f>
        <v>2682.6</v>
      </c>
      <c r="F13" s="41">
        <v>0</v>
      </c>
      <c r="G13" s="52"/>
      <c r="H13" s="50">
        <f t="shared" ref="H13" si="13">E13+F13+G13</f>
        <v>2682.6</v>
      </c>
      <c r="I13" s="41">
        <v>42.43</v>
      </c>
      <c r="J13" s="46">
        <f t="shared" ref="J13" si="14">I13</f>
        <v>42.43</v>
      </c>
      <c r="K13" s="46">
        <f t="shared" ref="K13" si="15">H13-J13</f>
        <v>2640.17</v>
      </c>
      <c r="L13" s="43"/>
    </row>
    <row r="14" spans="1:12">
      <c r="A14" s="39" t="s">
        <v>16</v>
      </c>
      <c r="B14" s="40"/>
      <c r="C14" s="42"/>
      <c r="D14" s="44"/>
      <c r="E14" s="51"/>
      <c r="F14" s="42"/>
      <c r="G14" s="53"/>
      <c r="H14" s="51"/>
      <c r="I14" s="42"/>
      <c r="J14" s="46"/>
      <c r="K14" s="46"/>
      <c r="L14" s="44"/>
    </row>
    <row r="15" spans="1:12">
      <c r="A15" s="37" t="s">
        <v>100</v>
      </c>
      <c r="B15" s="38"/>
      <c r="C15" s="41">
        <v>178.84</v>
      </c>
      <c r="D15" s="43">
        <v>15</v>
      </c>
      <c r="E15" s="50">
        <f t="shared" ref="E15" si="16">C15*D15</f>
        <v>2682.6</v>
      </c>
      <c r="F15" s="41">
        <v>0</v>
      </c>
      <c r="G15" s="52"/>
      <c r="H15" s="50">
        <f t="shared" ref="H15" si="17">E15+F15+G15</f>
        <v>2682.6</v>
      </c>
      <c r="I15" s="41">
        <v>42.43</v>
      </c>
      <c r="J15" s="46">
        <f t="shared" ref="J15" si="18">I15</f>
        <v>42.43</v>
      </c>
      <c r="K15" s="46">
        <f t="shared" ref="K15" si="19">H15-J15</f>
        <v>2640.17</v>
      </c>
      <c r="L15" s="43"/>
    </row>
    <row r="16" spans="1:12">
      <c r="A16" s="39" t="s">
        <v>16</v>
      </c>
      <c r="B16" s="40"/>
      <c r="C16" s="42"/>
      <c r="D16" s="44"/>
      <c r="E16" s="51"/>
      <c r="F16" s="42"/>
      <c r="G16" s="53"/>
      <c r="H16" s="51"/>
      <c r="I16" s="42"/>
      <c r="J16" s="46"/>
      <c r="K16" s="46"/>
      <c r="L16" s="44"/>
    </row>
    <row r="17" spans="1:12">
      <c r="A17" s="37" t="s">
        <v>17</v>
      </c>
      <c r="B17" s="38"/>
      <c r="C17" s="41">
        <v>245.44</v>
      </c>
      <c r="D17" s="43">
        <v>15</v>
      </c>
      <c r="E17" s="50">
        <f t="shared" ref="E17" si="20">C17*D17</f>
        <v>3681.6</v>
      </c>
      <c r="F17" s="41">
        <v>0</v>
      </c>
      <c r="G17" s="52"/>
      <c r="H17" s="50">
        <f t="shared" ref="H17" si="21">E17+F17+G17</f>
        <v>3681.6</v>
      </c>
      <c r="I17" s="41">
        <v>298.14</v>
      </c>
      <c r="J17" s="46">
        <f t="shared" ref="J17" si="22">I17</f>
        <v>298.14</v>
      </c>
      <c r="K17" s="46">
        <f t="shared" ref="K17" si="23">H17-J17</f>
        <v>3383.46</v>
      </c>
      <c r="L17" s="43"/>
    </row>
    <row r="18" spans="1:12">
      <c r="A18" s="39" t="s">
        <v>18</v>
      </c>
      <c r="B18" s="40"/>
      <c r="C18" s="42"/>
      <c r="D18" s="44"/>
      <c r="E18" s="51"/>
      <c r="F18" s="42"/>
      <c r="G18" s="53"/>
      <c r="H18" s="51"/>
      <c r="I18" s="42"/>
      <c r="J18" s="46"/>
      <c r="K18" s="46"/>
      <c r="L18" s="44"/>
    </row>
    <row r="19" spans="1:12">
      <c r="A19" s="37" t="s">
        <v>19</v>
      </c>
      <c r="B19" s="38"/>
      <c r="C19" s="41">
        <v>174.2</v>
      </c>
      <c r="D19" s="43">
        <v>15</v>
      </c>
      <c r="E19" s="50">
        <f t="shared" ref="E19" si="24">C19*D19</f>
        <v>2613</v>
      </c>
      <c r="F19" s="41">
        <v>0</v>
      </c>
      <c r="G19" s="52"/>
      <c r="H19" s="50">
        <f t="shared" ref="H19" si="25">E19+F19+G19</f>
        <v>2613</v>
      </c>
      <c r="I19" s="41">
        <v>19.86</v>
      </c>
      <c r="J19" s="46">
        <f t="shared" ref="J19" si="26">I19</f>
        <v>19.86</v>
      </c>
      <c r="K19" s="46">
        <f t="shared" ref="K19" si="27">H19-J19</f>
        <v>2593.14</v>
      </c>
      <c r="L19" s="43"/>
    </row>
    <row r="20" spans="1:12">
      <c r="A20" s="39" t="s">
        <v>113</v>
      </c>
      <c r="B20" s="40"/>
      <c r="C20" s="42"/>
      <c r="D20" s="44"/>
      <c r="E20" s="51"/>
      <c r="F20" s="42"/>
      <c r="G20" s="53"/>
      <c r="H20" s="51"/>
      <c r="I20" s="42"/>
      <c r="J20" s="46"/>
      <c r="K20" s="46"/>
      <c r="L20" s="54"/>
    </row>
    <row r="21" spans="1:12" s="22" customFormat="1">
      <c r="A21" s="57" t="s">
        <v>118</v>
      </c>
      <c r="B21" s="58"/>
      <c r="C21" s="55">
        <v>134.5</v>
      </c>
      <c r="D21" s="56">
        <v>15</v>
      </c>
      <c r="E21" s="50">
        <f t="shared" ref="E21" si="28">C21*D21</f>
        <v>2017.5</v>
      </c>
      <c r="F21" s="55">
        <v>70.599999999999994</v>
      </c>
      <c r="G21" s="52"/>
      <c r="H21" s="50">
        <f t="shared" ref="H21" si="29">E21+F21+G21</f>
        <v>2088.1</v>
      </c>
      <c r="I21" s="55">
        <v>0</v>
      </c>
      <c r="J21" s="46">
        <f t="shared" ref="J21" si="30">I21</f>
        <v>0</v>
      </c>
      <c r="K21" s="46">
        <f t="shared" ref="K21" si="31">H21-J21</f>
        <v>2088.1</v>
      </c>
      <c r="L21" s="56"/>
    </row>
    <row r="22" spans="1:12" s="22" customFormat="1">
      <c r="A22" s="59" t="s">
        <v>114</v>
      </c>
      <c r="B22" s="60"/>
      <c r="C22" s="55"/>
      <c r="D22" s="56"/>
      <c r="E22" s="51"/>
      <c r="F22" s="55"/>
      <c r="G22" s="53"/>
      <c r="H22" s="51"/>
      <c r="I22" s="55"/>
      <c r="J22" s="46"/>
      <c r="K22" s="46"/>
      <c r="L22" s="56"/>
    </row>
    <row r="23" spans="1:12" s="22" customFormat="1">
      <c r="A23" s="57" t="s">
        <v>119</v>
      </c>
      <c r="B23" s="58"/>
      <c r="C23" s="55">
        <v>126.18</v>
      </c>
      <c r="D23" s="56">
        <v>15</v>
      </c>
      <c r="E23" s="50">
        <f t="shared" ref="E23" si="32">C23*D23</f>
        <v>1892.7</v>
      </c>
      <c r="F23" s="55">
        <v>78.59</v>
      </c>
      <c r="G23" s="52"/>
      <c r="H23" s="50">
        <f t="shared" ref="H23" si="33">E23+F23+G23</f>
        <v>1971.29</v>
      </c>
      <c r="I23" s="55">
        <v>0</v>
      </c>
      <c r="J23" s="46">
        <f t="shared" ref="J23" si="34">I23</f>
        <v>0</v>
      </c>
      <c r="K23" s="46">
        <f t="shared" ref="K23" si="35">H23-J23</f>
        <v>1971.29</v>
      </c>
      <c r="L23" s="56"/>
    </row>
    <row r="24" spans="1:12" s="22" customFormat="1">
      <c r="A24" s="59" t="s">
        <v>116</v>
      </c>
      <c r="B24" s="60"/>
      <c r="C24" s="55"/>
      <c r="D24" s="56"/>
      <c r="E24" s="51"/>
      <c r="F24" s="55"/>
      <c r="G24" s="53"/>
      <c r="H24" s="51"/>
      <c r="I24" s="55"/>
      <c r="J24" s="46"/>
      <c r="K24" s="46"/>
      <c r="L24" s="56"/>
    </row>
    <row r="25" spans="1:12">
      <c r="A25" s="37" t="s">
        <v>20</v>
      </c>
      <c r="B25" s="38"/>
      <c r="C25" s="41">
        <v>156.34</v>
      </c>
      <c r="D25" s="43">
        <v>15</v>
      </c>
      <c r="E25" s="50">
        <f t="shared" ref="E25" si="36">C25*D25</f>
        <v>2345.1</v>
      </c>
      <c r="F25" s="41">
        <v>9.2899999999999991</v>
      </c>
      <c r="G25" s="52"/>
      <c r="H25" s="50">
        <f t="shared" ref="H25" si="37">E25+F25+G25</f>
        <v>2354.39</v>
      </c>
      <c r="I25" s="41">
        <v>0</v>
      </c>
      <c r="J25" s="46">
        <f t="shared" ref="J25" si="38">I25</f>
        <v>0</v>
      </c>
      <c r="K25" s="46">
        <f t="shared" ref="K25" si="39">H25-J25</f>
        <v>2354.39</v>
      </c>
      <c r="L25" s="54"/>
    </row>
    <row r="26" spans="1:12">
      <c r="A26" s="39" t="s">
        <v>115</v>
      </c>
      <c r="B26" s="40"/>
      <c r="C26" s="42"/>
      <c r="D26" s="44"/>
      <c r="E26" s="51"/>
      <c r="F26" s="42"/>
      <c r="G26" s="53"/>
      <c r="H26" s="51"/>
      <c r="I26" s="42"/>
      <c r="J26" s="46"/>
      <c r="K26" s="46"/>
      <c r="L26" s="44"/>
    </row>
    <row r="27" spans="1:12">
      <c r="A27" s="37" t="s">
        <v>21</v>
      </c>
      <c r="B27" s="38"/>
      <c r="C27" s="41">
        <v>125.59</v>
      </c>
      <c r="D27" s="43">
        <v>15</v>
      </c>
      <c r="E27" s="50">
        <f t="shared" ref="E27" si="40">C27*D27</f>
        <v>1883.8500000000001</v>
      </c>
      <c r="F27" s="41">
        <v>79.150000000000006</v>
      </c>
      <c r="G27" s="52"/>
      <c r="H27" s="50">
        <f t="shared" ref="H27" si="41">E27+F27+G27</f>
        <v>1963.0000000000002</v>
      </c>
      <c r="I27" s="41"/>
      <c r="J27" s="46">
        <f t="shared" ref="J27" si="42">I27</f>
        <v>0</v>
      </c>
      <c r="K27" s="46">
        <f t="shared" ref="K27" si="43">H27-J27</f>
        <v>1963.0000000000002</v>
      </c>
      <c r="L27" s="43"/>
    </row>
    <row r="28" spans="1:12">
      <c r="A28" s="39" t="s">
        <v>22</v>
      </c>
      <c r="B28" s="40"/>
      <c r="C28" s="42"/>
      <c r="D28" s="44"/>
      <c r="E28" s="51"/>
      <c r="F28" s="42"/>
      <c r="G28" s="53"/>
      <c r="H28" s="51"/>
      <c r="I28" s="42"/>
      <c r="J28" s="46"/>
      <c r="K28" s="46"/>
      <c r="L28" s="44"/>
    </row>
    <row r="29" spans="1:12">
      <c r="A29" s="62" t="s">
        <v>11</v>
      </c>
      <c r="B29" s="62"/>
      <c r="C29" s="15"/>
      <c r="D29" s="15"/>
      <c r="E29" s="15">
        <f t="shared" ref="E29:J29" si="44">SUM(E3:E28)</f>
        <v>37818.899999999994</v>
      </c>
      <c r="F29" s="15">
        <f t="shared" si="44"/>
        <v>237.63</v>
      </c>
      <c r="G29" s="19">
        <f>SUM(G3:G28)</f>
        <v>0</v>
      </c>
      <c r="H29" s="15">
        <f t="shared" si="44"/>
        <v>38056.529999999992</v>
      </c>
      <c r="I29" s="15">
        <f t="shared" si="44"/>
        <v>1511.95</v>
      </c>
      <c r="J29" s="15">
        <f t="shared" si="44"/>
        <v>1511.95</v>
      </c>
      <c r="K29" s="15">
        <f>SUM(K3:K28)</f>
        <v>36544.579999999994</v>
      </c>
    </row>
    <row r="33" spans="1:12">
      <c r="A33" s="61" t="s">
        <v>87</v>
      </c>
      <c r="B33" s="61"/>
      <c r="C33" s="61"/>
      <c r="D33" s="61"/>
      <c r="H33" s="61" t="s">
        <v>123</v>
      </c>
      <c r="I33" s="61"/>
      <c r="J33" s="61"/>
      <c r="K33" s="61"/>
    </row>
    <row r="34" spans="1:12">
      <c r="A34" s="61" t="s">
        <v>88</v>
      </c>
      <c r="B34" s="61"/>
      <c r="C34" s="61"/>
      <c r="D34" s="61"/>
      <c r="H34" s="61" t="s">
        <v>124</v>
      </c>
      <c r="I34" s="61"/>
      <c r="J34" s="61"/>
      <c r="K34" s="61"/>
      <c r="L34" s="18"/>
    </row>
    <row r="38" spans="1:1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32" t="s">
        <v>93</v>
      </c>
    </row>
    <row r="40" spans="1:12" ht="22.5">
      <c r="A40" s="35" t="s">
        <v>0</v>
      </c>
      <c r="B40" s="35"/>
      <c r="C40" s="14" t="s">
        <v>1</v>
      </c>
      <c r="D40" s="2" t="s">
        <v>2</v>
      </c>
      <c r="E40" s="2" t="s">
        <v>9</v>
      </c>
      <c r="F40" s="13" t="s">
        <v>3</v>
      </c>
      <c r="G40" s="2" t="s">
        <v>106</v>
      </c>
      <c r="H40" s="2" t="s">
        <v>4</v>
      </c>
      <c r="I40" s="14" t="s">
        <v>5</v>
      </c>
      <c r="J40" s="2" t="s">
        <v>6</v>
      </c>
      <c r="K40" s="2" t="s">
        <v>7</v>
      </c>
      <c r="L40" s="2" t="s">
        <v>8</v>
      </c>
    </row>
    <row r="41" spans="1:12" ht="12.75" customHeight="1">
      <c r="A41" s="48" t="s">
        <v>23</v>
      </c>
      <c r="B41" s="48"/>
      <c r="C41" s="41">
        <v>236.56</v>
      </c>
      <c r="D41" s="43">
        <v>15</v>
      </c>
      <c r="E41" s="41">
        <f>C41*D41</f>
        <v>3548.4</v>
      </c>
      <c r="F41" s="41">
        <v>0</v>
      </c>
      <c r="G41" s="41"/>
      <c r="H41" s="41">
        <f>E41+F41+G41</f>
        <v>3548.4</v>
      </c>
      <c r="I41" s="41">
        <v>174.58</v>
      </c>
      <c r="J41" s="41">
        <f>I41</f>
        <v>174.58</v>
      </c>
      <c r="K41" s="41">
        <f>H41-J41</f>
        <v>3373.82</v>
      </c>
      <c r="L41" s="43"/>
    </row>
    <row r="42" spans="1:12" ht="12" customHeight="1">
      <c r="A42" s="49" t="s">
        <v>24</v>
      </c>
      <c r="B42" s="49"/>
      <c r="C42" s="42"/>
      <c r="D42" s="44"/>
      <c r="E42" s="42"/>
      <c r="F42" s="42"/>
      <c r="G42" s="42"/>
      <c r="H42" s="42"/>
      <c r="I42" s="42"/>
      <c r="J42" s="42"/>
      <c r="K42" s="42"/>
      <c r="L42" s="44"/>
    </row>
    <row r="43" spans="1:12">
      <c r="A43" s="48" t="s">
        <v>25</v>
      </c>
      <c r="B43" s="48"/>
      <c r="C43" s="41">
        <v>125.14</v>
      </c>
      <c r="D43" s="43">
        <v>15</v>
      </c>
      <c r="E43" s="41">
        <f>C43*D43</f>
        <v>1877.1</v>
      </c>
      <c r="F43" s="41">
        <v>79.58</v>
      </c>
      <c r="G43" s="41"/>
      <c r="H43" s="41">
        <f t="shared" ref="H43" si="45">E43+F43+G43</f>
        <v>1956.6799999999998</v>
      </c>
      <c r="I43" s="41">
        <v>0</v>
      </c>
      <c r="J43" s="41">
        <f t="shared" ref="J43" si="46">I43</f>
        <v>0</v>
      </c>
      <c r="K43" s="41">
        <f>H43-J43</f>
        <v>1956.6799999999998</v>
      </c>
      <c r="L43" s="43"/>
    </row>
    <row r="44" spans="1:12" ht="13.5" customHeight="1">
      <c r="A44" s="49" t="s">
        <v>26</v>
      </c>
      <c r="B44" s="49"/>
      <c r="C44" s="42"/>
      <c r="D44" s="44"/>
      <c r="E44" s="42"/>
      <c r="F44" s="42"/>
      <c r="G44" s="42"/>
      <c r="H44" s="42"/>
      <c r="I44" s="42"/>
      <c r="J44" s="42"/>
      <c r="K44" s="42"/>
      <c r="L44" s="44"/>
    </row>
    <row r="45" spans="1:12">
      <c r="A45" s="48" t="s">
        <v>27</v>
      </c>
      <c r="B45" s="48"/>
      <c r="C45" s="41">
        <v>125.14</v>
      </c>
      <c r="D45" s="43">
        <v>15</v>
      </c>
      <c r="E45" s="41">
        <f>C45*D45</f>
        <v>1877.1</v>
      </c>
      <c r="F45" s="41">
        <v>79.58</v>
      </c>
      <c r="G45" s="41"/>
      <c r="H45" s="41">
        <f t="shared" ref="H45" si="47">E45+F45+G45</f>
        <v>1956.6799999999998</v>
      </c>
      <c r="I45" s="41"/>
      <c r="J45" s="41">
        <f t="shared" ref="J45" si="48">I45</f>
        <v>0</v>
      </c>
      <c r="K45" s="41">
        <f>H45-J45</f>
        <v>1956.6799999999998</v>
      </c>
      <c r="L45" s="43"/>
    </row>
    <row r="46" spans="1:12">
      <c r="A46" s="49" t="s">
        <v>26</v>
      </c>
      <c r="B46" s="49"/>
      <c r="C46" s="42"/>
      <c r="D46" s="44"/>
      <c r="E46" s="42"/>
      <c r="F46" s="42"/>
      <c r="G46" s="42"/>
      <c r="H46" s="42"/>
      <c r="I46" s="42"/>
      <c r="J46" s="42"/>
      <c r="K46" s="42"/>
      <c r="L46" s="44"/>
    </row>
    <row r="47" spans="1:12">
      <c r="A47" s="48" t="s">
        <v>28</v>
      </c>
      <c r="B47" s="48"/>
      <c r="C47" s="41">
        <v>196.07</v>
      </c>
      <c r="D47" s="43">
        <v>15</v>
      </c>
      <c r="E47" s="41">
        <f>C47*D47</f>
        <v>2941.0499999999997</v>
      </c>
      <c r="F47" s="41">
        <v>0</v>
      </c>
      <c r="G47" s="41"/>
      <c r="H47" s="41">
        <f t="shared" ref="H47" si="49">E47+F47+G47</f>
        <v>2941.0499999999997</v>
      </c>
      <c r="I47" s="41">
        <v>70.55</v>
      </c>
      <c r="J47" s="41">
        <f t="shared" ref="J47" si="50">I47</f>
        <v>70.55</v>
      </c>
      <c r="K47" s="41">
        <f>H47-J47</f>
        <v>2870.4999999999995</v>
      </c>
      <c r="L47" s="64"/>
    </row>
    <row r="48" spans="1:12">
      <c r="A48" s="49" t="s">
        <v>29</v>
      </c>
      <c r="B48" s="49"/>
      <c r="C48" s="42"/>
      <c r="D48" s="44"/>
      <c r="E48" s="42"/>
      <c r="F48" s="42"/>
      <c r="G48" s="42"/>
      <c r="H48" s="42"/>
      <c r="I48" s="42"/>
      <c r="J48" s="42"/>
      <c r="K48" s="42"/>
      <c r="L48" s="44"/>
    </row>
    <row r="49" spans="1:12">
      <c r="A49" s="48" t="s">
        <v>30</v>
      </c>
      <c r="B49" s="48"/>
      <c r="C49" s="41">
        <v>196.07</v>
      </c>
      <c r="D49" s="43">
        <v>15</v>
      </c>
      <c r="E49" s="41">
        <f>C49*D49</f>
        <v>2941.0499999999997</v>
      </c>
      <c r="F49" s="41">
        <v>0</v>
      </c>
      <c r="G49" s="41"/>
      <c r="H49" s="41">
        <f t="shared" ref="H49" si="51">E49+F49+G49</f>
        <v>2941.0499999999997</v>
      </c>
      <c r="I49" s="41">
        <v>70.55</v>
      </c>
      <c r="J49" s="41">
        <f t="shared" ref="J49" si="52">I49</f>
        <v>70.55</v>
      </c>
      <c r="K49" s="41">
        <f>H49-J49</f>
        <v>2870.4999999999995</v>
      </c>
      <c r="L49" s="43"/>
    </row>
    <row r="50" spans="1:12">
      <c r="A50" s="49" t="s">
        <v>29</v>
      </c>
      <c r="B50" s="49"/>
      <c r="C50" s="42"/>
      <c r="D50" s="44"/>
      <c r="E50" s="42"/>
      <c r="F50" s="42"/>
      <c r="G50" s="42"/>
      <c r="H50" s="42"/>
      <c r="I50" s="42"/>
      <c r="J50" s="42"/>
      <c r="K50" s="42"/>
      <c r="L50" s="44"/>
    </row>
    <row r="51" spans="1:12">
      <c r="A51" s="48" t="s">
        <v>31</v>
      </c>
      <c r="B51" s="48"/>
      <c r="C51" s="41">
        <v>125.14</v>
      </c>
      <c r="D51" s="43">
        <v>15</v>
      </c>
      <c r="E51" s="41">
        <f>C51*D51</f>
        <v>1877.1</v>
      </c>
      <c r="F51" s="41">
        <v>79.58</v>
      </c>
      <c r="G51" s="41"/>
      <c r="H51" s="41">
        <f t="shared" ref="H51" si="53">E51+F51+G51</f>
        <v>1956.6799999999998</v>
      </c>
      <c r="I51" s="41">
        <v>0</v>
      </c>
      <c r="J51" s="41">
        <f t="shared" ref="J51" si="54">I51</f>
        <v>0</v>
      </c>
      <c r="K51" s="41">
        <f>H51-J51</f>
        <v>1956.6799999999998</v>
      </c>
      <c r="L51" s="43"/>
    </row>
    <row r="52" spans="1:12">
      <c r="A52" s="49" t="s">
        <v>26</v>
      </c>
      <c r="B52" s="49"/>
      <c r="C52" s="42"/>
      <c r="D52" s="44"/>
      <c r="E52" s="42"/>
      <c r="F52" s="42"/>
      <c r="G52" s="42"/>
      <c r="H52" s="42"/>
      <c r="I52" s="42"/>
      <c r="J52" s="42"/>
      <c r="K52" s="42"/>
      <c r="L52" s="44"/>
    </row>
    <row r="53" spans="1:12">
      <c r="A53" s="48" t="s">
        <v>32</v>
      </c>
      <c r="B53" s="48"/>
      <c r="C53" s="41">
        <v>196.07</v>
      </c>
      <c r="D53" s="43">
        <v>15</v>
      </c>
      <c r="E53" s="41">
        <f>C53*D53</f>
        <v>2941.0499999999997</v>
      </c>
      <c r="F53" s="41">
        <v>0</v>
      </c>
      <c r="G53" s="41"/>
      <c r="H53" s="41">
        <f t="shared" ref="H53" si="55">E53+F53+G53</f>
        <v>2941.0499999999997</v>
      </c>
      <c r="I53" s="41">
        <v>70.55</v>
      </c>
      <c r="J53" s="41">
        <f t="shared" ref="J53" si="56">I53</f>
        <v>70.55</v>
      </c>
      <c r="K53" s="41">
        <f>H53-J53</f>
        <v>2870.4999999999995</v>
      </c>
      <c r="L53" s="43"/>
    </row>
    <row r="54" spans="1:12">
      <c r="A54" s="49" t="s">
        <v>29</v>
      </c>
      <c r="B54" s="49"/>
      <c r="C54" s="42"/>
      <c r="D54" s="44"/>
      <c r="E54" s="42"/>
      <c r="F54" s="42"/>
      <c r="G54" s="42"/>
      <c r="H54" s="42"/>
      <c r="I54" s="42"/>
      <c r="J54" s="42"/>
      <c r="K54" s="42"/>
      <c r="L54" s="44"/>
    </row>
    <row r="55" spans="1:12">
      <c r="A55" s="48" t="s">
        <v>33</v>
      </c>
      <c r="B55" s="48"/>
      <c r="C55" s="41">
        <v>125.14</v>
      </c>
      <c r="D55" s="43">
        <v>15</v>
      </c>
      <c r="E55" s="41">
        <f>C55*D55</f>
        <v>1877.1</v>
      </c>
      <c r="F55" s="41">
        <v>79.58</v>
      </c>
      <c r="G55" s="41"/>
      <c r="H55" s="41">
        <f t="shared" ref="H55" si="57">E55+F55+G55</f>
        <v>1956.6799999999998</v>
      </c>
      <c r="I55" s="41">
        <v>0</v>
      </c>
      <c r="J55" s="41">
        <f t="shared" ref="J55" si="58">I55</f>
        <v>0</v>
      </c>
      <c r="K55" s="41">
        <f>H55-J55</f>
        <v>1956.6799999999998</v>
      </c>
      <c r="L55" s="43"/>
    </row>
    <row r="56" spans="1:12">
      <c r="A56" s="49" t="s">
        <v>26</v>
      </c>
      <c r="B56" s="49"/>
      <c r="C56" s="42"/>
      <c r="D56" s="44"/>
      <c r="E56" s="42"/>
      <c r="F56" s="42"/>
      <c r="G56" s="42"/>
      <c r="H56" s="42"/>
      <c r="I56" s="42"/>
      <c r="J56" s="42"/>
      <c r="K56" s="42"/>
      <c r="L56" s="44"/>
    </row>
    <row r="57" spans="1:12">
      <c r="A57" s="48" t="s">
        <v>34</v>
      </c>
      <c r="B57" s="48"/>
      <c r="C57" s="41">
        <v>196.07</v>
      </c>
      <c r="D57" s="43">
        <v>15</v>
      </c>
      <c r="E57" s="41">
        <f>C57*D57</f>
        <v>2941.0499999999997</v>
      </c>
      <c r="F57" s="41">
        <v>0</v>
      </c>
      <c r="G57" s="41"/>
      <c r="H57" s="41">
        <f t="shared" ref="H57" si="59">E57+F57+G57</f>
        <v>2941.0499999999997</v>
      </c>
      <c r="I57" s="41">
        <v>70.55</v>
      </c>
      <c r="J57" s="41">
        <f t="shared" ref="J57" si="60">I57</f>
        <v>70.55</v>
      </c>
      <c r="K57" s="41">
        <f>H57-J57</f>
        <v>2870.4999999999995</v>
      </c>
      <c r="L57" s="43"/>
    </row>
    <row r="58" spans="1:12">
      <c r="A58" s="49" t="s">
        <v>29</v>
      </c>
      <c r="B58" s="49"/>
      <c r="C58" s="42"/>
      <c r="D58" s="44"/>
      <c r="E58" s="42"/>
      <c r="F58" s="42"/>
      <c r="G58" s="42"/>
      <c r="H58" s="42"/>
      <c r="I58" s="42"/>
      <c r="J58" s="42"/>
      <c r="K58" s="42"/>
      <c r="L58" s="44"/>
    </row>
    <row r="59" spans="1:12">
      <c r="A59" s="48" t="s">
        <v>35</v>
      </c>
      <c r="B59" s="48"/>
      <c r="C59" s="41">
        <v>107.05</v>
      </c>
      <c r="D59" s="43">
        <v>15</v>
      </c>
      <c r="E59" s="41">
        <f>C59*D59</f>
        <v>1605.75</v>
      </c>
      <c r="F59" s="41">
        <v>108.95</v>
      </c>
      <c r="G59" s="41"/>
      <c r="H59" s="41">
        <f t="shared" ref="H59" si="61">E59+F59+G59</f>
        <v>1714.7</v>
      </c>
      <c r="I59" s="41">
        <v>0</v>
      </c>
      <c r="J59" s="41">
        <f t="shared" ref="J59" si="62">I59</f>
        <v>0</v>
      </c>
      <c r="K59" s="41">
        <f>H59-J59</f>
        <v>1714.7</v>
      </c>
      <c r="L59" s="43"/>
    </row>
    <row r="60" spans="1:12">
      <c r="A60" s="49" t="s">
        <v>36</v>
      </c>
      <c r="B60" s="49"/>
      <c r="C60" s="42"/>
      <c r="D60" s="44"/>
      <c r="E60" s="42"/>
      <c r="F60" s="42"/>
      <c r="G60" s="42"/>
      <c r="H60" s="42"/>
      <c r="I60" s="42"/>
      <c r="J60" s="42"/>
      <c r="K60" s="42"/>
      <c r="L60" s="44"/>
    </row>
    <row r="61" spans="1:12">
      <c r="A61" s="48" t="s">
        <v>37</v>
      </c>
      <c r="B61" s="48"/>
      <c r="C61" s="41">
        <v>96.96</v>
      </c>
      <c r="D61" s="43">
        <v>15</v>
      </c>
      <c r="E61" s="41">
        <f>C61*D61</f>
        <v>1454.3999999999999</v>
      </c>
      <c r="F61" s="41">
        <v>118.64</v>
      </c>
      <c r="G61" s="41"/>
      <c r="H61" s="41">
        <f t="shared" ref="H61" si="63">E61+F61+G61</f>
        <v>1573.04</v>
      </c>
      <c r="I61" s="41">
        <v>0</v>
      </c>
      <c r="J61" s="41">
        <f t="shared" ref="J61" si="64">I61</f>
        <v>0</v>
      </c>
      <c r="K61" s="41">
        <f>H61-J61</f>
        <v>1573.04</v>
      </c>
      <c r="L61" s="43"/>
    </row>
    <row r="62" spans="1:12">
      <c r="A62" s="49" t="s">
        <v>38</v>
      </c>
      <c r="B62" s="49"/>
      <c r="C62" s="42"/>
      <c r="D62" s="44"/>
      <c r="E62" s="42"/>
      <c r="F62" s="42"/>
      <c r="G62" s="42"/>
      <c r="H62" s="42"/>
      <c r="I62" s="42"/>
      <c r="J62" s="42"/>
      <c r="K62" s="42"/>
      <c r="L62" s="44"/>
    </row>
    <row r="63" spans="1:12">
      <c r="A63" s="48" t="s">
        <v>39</v>
      </c>
      <c r="B63" s="48"/>
      <c r="C63" s="41">
        <v>148.86000000000001</v>
      </c>
      <c r="D63" s="43">
        <v>15</v>
      </c>
      <c r="E63" s="41">
        <f>C63*D63</f>
        <v>2232.9</v>
      </c>
      <c r="F63" s="41">
        <v>35.89</v>
      </c>
      <c r="G63" s="41"/>
      <c r="H63" s="41">
        <f t="shared" ref="H63" si="65">E63+F63+G63</f>
        <v>2268.79</v>
      </c>
      <c r="I63" s="41">
        <v>0</v>
      </c>
      <c r="J63" s="41">
        <f t="shared" ref="J63" si="66">I63</f>
        <v>0</v>
      </c>
      <c r="K63" s="41">
        <f>H63-J63</f>
        <v>2268.79</v>
      </c>
      <c r="L63" s="43"/>
    </row>
    <row r="64" spans="1:12">
      <c r="A64" s="49" t="s">
        <v>40</v>
      </c>
      <c r="B64" s="49"/>
      <c r="C64" s="42"/>
      <c r="D64" s="44"/>
      <c r="E64" s="42"/>
      <c r="F64" s="42"/>
      <c r="G64" s="42"/>
      <c r="H64" s="42"/>
      <c r="I64" s="42"/>
      <c r="J64" s="42"/>
      <c r="K64" s="42"/>
      <c r="L64" s="44"/>
    </row>
    <row r="65" spans="1:12">
      <c r="A65" s="37" t="s">
        <v>112</v>
      </c>
      <c r="B65" s="38"/>
      <c r="C65" s="41">
        <v>152.33000000000001</v>
      </c>
      <c r="D65" s="43">
        <v>15</v>
      </c>
      <c r="E65" s="41">
        <f>C65*D65</f>
        <v>2284.9500000000003</v>
      </c>
      <c r="F65" s="41">
        <v>30.23</v>
      </c>
      <c r="G65" s="41"/>
      <c r="H65" s="41">
        <f t="shared" ref="H65" si="67">E65+F65+G65</f>
        <v>2315.1800000000003</v>
      </c>
      <c r="I65" s="41">
        <v>0</v>
      </c>
      <c r="J65" s="41">
        <f t="shared" ref="J65:J67" si="68">I65</f>
        <v>0</v>
      </c>
      <c r="K65" s="41">
        <f>H65-J65</f>
        <v>2315.1800000000003</v>
      </c>
      <c r="L65" s="12"/>
    </row>
    <row r="66" spans="1:12">
      <c r="A66" s="39" t="s">
        <v>16</v>
      </c>
      <c r="B66" s="40"/>
      <c r="C66" s="42"/>
      <c r="D66" s="44"/>
      <c r="E66" s="42"/>
      <c r="F66" s="42"/>
      <c r="G66" s="42"/>
      <c r="H66" s="42"/>
      <c r="I66" s="42"/>
      <c r="J66" s="42"/>
      <c r="K66" s="42"/>
      <c r="L66" s="12"/>
    </row>
    <row r="67" spans="1:12">
      <c r="A67" s="48" t="s">
        <v>42</v>
      </c>
      <c r="B67" s="48"/>
      <c r="C67" s="41">
        <v>164.46</v>
      </c>
      <c r="D67" s="43">
        <v>4</v>
      </c>
      <c r="E67" s="41">
        <f>C67*D67</f>
        <v>657.84</v>
      </c>
      <c r="F67" s="41"/>
      <c r="G67" s="41"/>
      <c r="H67" s="41">
        <f t="shared" ref="H67" si="69">E67+F67+G67</f>
        <v>657.84</v>
      </c>
      <c r="I67" s="41">
        <v>5.05</v>
      </c>
      <c r="J67" s="41">
        <f t="shared" si="68"/>
        <v>5.05</v>
      </c>
      <c r="K67" s="41">
        <f>H67-J67</f>
        <v>652.79000000000008</v>
      </c>
      <c r="L67" s="43"/>
    </row>
    <row r="68" spans="1:12">
      <c r="A68" s="49" t="s">
        <v>43</v>
      </c>
      <c r="B68" s="49"/>
      <c r="C68" s="42"/>
      <c r="D68" s="44"/>
      <c r="E68" s="42"/>
      <c r="F68" s="42"/>
      <c r="G68" s="42"/>
      <c r="H68" s="42"/>
      <c r="I68" s="42"/>
      <c r="J68" s="42"/>
      <c r="K68" s="42"/>
      <c r="L68" s="44"/>
    </row>
    <row r="69" spans="1:12" ht="12" customHeight="1">
      <c r="A69" s="48" t="s">
        <v>44</v>
      </c>
      <c r="B69" s="48"/>
      <c r="C69" s="41">
        <v>97</v>
      </c>
      <c r="D69" s="43">
        <v>15</v>
      </c>
      <c r="E69" s="41">
        <f>C69*D69</f>
        <v>1455</v>
      </c>
      <c r="F69" s="41">
        <v>118.6</v>
      </c>
      <c r="G69" s="41"/>
      <c r="H69" s="41">
        <f t="shared" ref="H69" si="70">E69+F69+G69</f>
        <v>1573.6</v>
      </c>
      <c r="I69" s="41">
        <v>0</v>
      </c>
      <c r="J69" s="41">
        <f t="shared" ref="J69" si="71">I69</f>
        <v>0</v>
      </c>
      <c r="K69" s="41">
        <f>H69-J69</f>
        <v>1573.6</v>
      </c>
      <c r="L69" s="43"/>
    </row>
    <row r="70" spans="1:12" ht="12.75" customHeight="1">
      <c r="A70" s="49" t="s">
        <v>45</v>
      </c>
      <c r="B70" s="49"/>
      <c r="C70" s="42"/>
      <c r="D70" s="44"/>
      <c r="E70" s="42"/>
      <c r="F70" s="42"/>
      <c r="G70" s="42"/>
      <c r="H70" s="42"/>
      <c r="I70" s="42"/>
      <c r="J70" s="42"/>
      <c r="K70" s="42"/>
      <c r="L70" s="44"/>
    </row>
    <row r="71" spans="1:12">
      <c r="A71" s="62" t="s">
        <v>11</v>
      </c>
      <c r="B71" s="62"/>
      <c r="C71" s="15"/>
      <c r="D71" s="15"/>
      <c r="E71" s="15">
        <f>SUM(E41:E70)</f>
        <v>32511.84</v>
      </c>
      <c r="F71" s="15">
        <f>SUM(F41:F70)</f>
        <v>730.63</v>
      </c>
      <c r="G71" s="16">
        <v>0</v>
      </c>
      <c r="H71" s="15">
        <f>SUM(H41:H70)</f>
        <v>33242.47</v>
      </c>
      <c r="I71" s="15">
        <f>SUM(I41:I70)</f>
        <v>461.83000000000004</v>
      </c>
      <c r="J71" s="15">
        <f>SUM(J41:J70)</f>
        <v>461.83000000000004</v>
      </c>
      <c r="K71" s="15">
        <f>SUM(K41:K70)</f>
        <v>32780.640000000007</v>
      </c>
    </row>
    <row r="72" spans="1:12">
      <c r="A72" s="61" t="s">
        <v>87</v>
      </c>
      <c r="B72" s="61"/>
      <c r="C72" s="61"/>
      <c r="D72" s="61"/>
      <c r="H72" s="61" t="s">
        <v>123</v>
      </c>
      <c r="I72" s="61"/>
      <c r="J72" s="61"/>
      <c r="K72" s="61"/>
      <c r="L72" s="4"/>
    </row>
    <row r="73" spans="1:12" s="5" customFormat="1">
      <c r="A73" s="65" t="s">
        <v>88</v>
      </c>
      <c r="B73" s="65"/>
      <c r="C73" s="65"/>
      <c r="D73" s="65"/>
      <c r="F73" s="6"/>
      <c r="H73" s="65" t="s">
        <v>124</v>
      </c>
      <c r="I73" s="65"/>
      <c r="J73" s="65"/>
      <c r="K73" s="65"/>
      <c r="L73" s="7"/>
    </row>
    <row r="74" spans="1:12" s="5" customFormat="1">
      <c r="A74" s="11"/>
      <c r="B74" s="11"/>
      <c r="C74" s="11"/>
      <c r="D74" s="11"/>
      <c r="F74" s="6"/>
      <c r="H74" s="11"/>
      <c r="I74" s="11"/>
      <c r="J74" s="11"/>
      <c r="K74" s="11"/>
      <c r="L74" s="7"/>
    </row>
    <row r="75" spans="1:12">
      <c r="A75" s="65"/>
      <c r="B75" s="65"/>
      <c r="C75" s="28"/>
      <c r="D75" s="29"/>
      <c r="E75" s="29"/>
      <c r="F75" s="30"/>
      <c r="G75" s="29"/>
      <c r="H75" s="29"/>
      <c r="I75" s="28"/>
      <c r="J75" s="29"/>
      <c r="K75" s="29"/>
      <c r="L75" s="33" t="s">
        <v>97</v>
      </c>
    </row>
    <row r="76" spans="1:12" ht="22.5">
      <c r="A76" s="35" t="s">
        <v>0</v>
      </c>
      <c r="B76" s="35"/>
      <c r="C76" s="14" t="s">
        <v>1</v>
      </c>
      <c r="D76" s="2" t="s">
        <v>2</v>
      </c>
      <c r="E76" s="2" t="s">
        <v>9</v>
      </c>
      <c r="F76" s="13" t="s">
        <v>3</v>
      </c>
      <c r="G76" s="2" t="s">
        <v>106</v>
      </c>
      <c r="H76" s="2" t="s">
        <v>4</v>
      </c>
      <c r="I76" s="14" t="s">
        <v>5</v>
      </c>
      <c r="J76" s="2" t="s">
        <v>6</v>
      </c>
      <c r="K76" s="2" t="s">
        <v>7</v>
      </c>
      <c r="L76" s="2" t="s">
        <v>8</v>
      </c>
    </row>
    <row r="77" spans="1:12">
      <c r="A77" s="48" t="s">
        <v>46</v>
      </c>
      <c r="B77" s="48"/>
      <c r="C77" s="41">
        <v>230.22</v>
      </c>
      <c r="D77" s="43">
        <v>15</v>
      </c>
      <c r="E77" s="41">
        <f>C77*D77</f>
        <v>3453.3</v>
      </c>
      <c r="F77" s="41">
        <v>0</v>
      </c>
      <c r="G77" s="41"/>
      <c r="H77" s="41">
        <f>E77+F77+G77</f>
        <v>3453.3</v>
      </c>
      <c r="I77" s="41">
        <v>146.54</v>
      </c>
      <c r="J77" s="41">
        <f>I77</f>
        <v>146.54</v>
      </c>
      <c r="K77" s="41">
        <f>H77-J77</f>
        <v>3306.76</v>
      </c>
      <c r="L77" s="43"/>
    </row>
    <row r="78" spans="1:12">
      <c r="A78" s="49" t="s">
        <v>47</v>
      </c>
      <c r="B78" s="49"/>
      <c r="C78" s="42"/>
      <c r="D78" s="44"/>
      <c r="E78" s="42"/>
      <c r="F78" s="42"/>
      <c r="G78" s="42"/>
      <c r="H78" s="42"/>
      <c r="I78" s="42"/>
      <c r="J78" s="42"/>
      <c r="K78" s="42"/>
      <c r="L78" s="44"/>
    </row>
    <row r="79" spans="1:12" s="22" customFormat="1">
      <c r="A79" s="71" t="s">
        <v>48</v>
      </c>
      <c r="B79" s="71"/>
      <c r="C79" s="66">
        <v>102.72</v>
      </c>
      <c r="D79" s="68">
        <v>15</v>
      </c>
      <c r="E79" s="66">
        <f>C79*D79</f>
        <v>1540.8</v>
      </c>
      <c r="F79" s="66">
        <v>113.11</v>
      </c>
      <c r="G79" s="41"/>
      <c r="H79" s="41">
        <f t="shared" ref="H79" si="72">E79+F79+G79</f>
        <v>1653.9099999999999</v>
      </c>
      <c r="I79" s="66">
        <v>0</v>
      </c>
      <c r="J79" s="66">
        <f>I79</f>
        <v>0</v>
      </c>
      <c r="K79" s="66">
        <f>H79-J79</f>
        <v>1653.9099999999999</v>
      </c>
      <c r="L79" s="68"/>
    </row>
    <row r="80" spans="1:12" s="22" customFormat="1">
      <c r="A80" s="70" t="s">
        <v>53</v>
      </c>
      <c r="B80" s="70"/>
      <c r="C80" s="67"/>
      <c r="D80" s="69"/>
      <c r="E80" s="67"/>
      <c r="F80" s="67"/>
      <c r="G80" s="42"/>
      <c r="H80" s="42"/>
      <c r="I80" s="67"/>
      <c r="J80" s="67"/>
      <c r="K80" s="67"/>
      <c r="L80" s="69"/>
    </row>
    <row r="81" spans="1:12">
      <c r="A81" s="48" t="s">
        <v>49</v>
      </c>
      <c r="B81" s="48"/>
      <c r="C81" s="41">
        <v>162.69</v>
      </c>
      <c r="D81" s="43">
        <v>15</v>
      </c>
      <c r="E81" s="41">
        <f>C81*D81</f>
        <v>2440.35</v>
      </c>
      <c r="F81" s="41">
        <v>0</v>
      </c>
      <c r="G81" s="41"/>
      <c r="H81" s="41">
        <f t="shared" ref="H81" si="73">E81+F81+G81</f>
        <v>2440.35</v>
      </c>
      <c r="I81" s="41">
        <v>1.08</v>
      </c>
      <c r="J81" s="41">
        <f>I81</f>
        <v>1.08</v>
      </c>
      <c r="K81" s="41">
        <f>H81-J81</f>
        <v>2439.27</v>
      </c>
      <c r="L81" s="43"/>
    </row>
    <row r="82" spans="1:12">
      <c r="A82" s="49" t="s">
        <v>29</v>
      </c>
      <c r="B82" s="49"/>
      <c r="C82" s="42"/>
      <c r="D82" s="44"/>
      <c r="E82" s="42"/>
      <c r="F82" s="42"/>
      <c r="G82" s="42"/>
      <c r="H82" s="42"/>
      <c r="I82" s="42"/>
      <c r="J82" s="42"/>
      <c r="K82" s="42"/>
      <c r="L82" s="44"/>
    </row>
    <row r="83" spans="1:12">
      <c r="A83" s="48" t="s">
        <v>50</v>
      </c>
      <c r="B83" s="48"/>
      <c r="C83" s="41">
        <v>162.69</v>
      </c>
      <c r="D83" s="43">
        <v>15</v>
      </c>
      <c r="E83" s="41">
        <f>C83*D83</f>
        <v>2440.35</v>
      </c>
      <c r="F83" s="41">
        <v>0</v>
      </c>
      <c r="G83" s="41"/>
      <c r="H83" s="41">
        <f t="shared" ref="H83" si="74">E83+F83+G83</f>
        <v>2440.35</v>
      </c>
      <c r="I83" s="41">
        <v>1.08</v>
      </c>
      <c r="J83" s="41">
        <f>I83</f>
        <v>1.08</v>
      </c>
      <c r="K83" s="41">
        <f>H83-J83</f>
        <v>2439.27</v>
      </c>
      <c r="L83" s="43"/>
    </row>
    <row r="84" spans="1:12">
      <c r="A84" s="49" t="s">
        <v>29</v>
      </c>
      <c r="B84" s="49"/>
      <c r="C84" s="42"/>
      <c r="D84" s="44"/>
      <c r="E84" s="42"/>
      <c r="F84" s="42"/>
      <c r="G84" s="42"/>
      <c r="H84" s="42"/>
      <c r="I84" s="42"/>
      <c r="J84" s="42"/>
      <c r="K84" s="42"/>
      <c r="L84" s="44"/>
    </row>
    <row r="85" spans="1:12">
      <c r="A85" s="48" t="s">
        <v>51</v>
      </c>
      <c r="B85" s="48"/>
      <c r="C85" s="41">
        <v>162.69</v>
      </c>
      <c r="D85" s="43">
        <v>15</v>
      </c>
      <c r="E85" s="41">
        <f>C85*D85</f>
        <v>2440.35</v>
      </c>
      <c r="F85" s="41">
        <v>0</v>
      </c>
      <c r="G85" s="41"/>
      <c r="H85" s="41">
        <f t="shared" ref="H85" si="75">E85+F85+G85</f>
        <v>2440.35</v>
      </c>
      <c r="I85" s="41">
        <v>1.08</v>
      </c>
      <c r="J85" s="41">
        <f>I85</f>
        <v>1.08</v>
      </c>
      <c r="K85" s="41">
        <f>H85-J85</f>
        <v>2439.27</v>
      </c>
      <c r="L85" s="43"/>
    </row>
    <row r="86" spans="1:12">
      <c r="A86" s="49" t="s">
        <v>29</v>
      </c>
      <c r="B86" s="49"/>
      <c r="C86" s="42"/>
      <c r="D86" s="44"/>
      <c r="E86" s="42"/>
      <c r="F86" s="42"/>
      <c r="G86" s="42"/>
      <c r="H86" s="42"/>
      <c r="I86" s="42"/>
      <c r="J86" s="42"/>
      <c r="K86" s="42"/>
      <c r="L86" s="44"/>
    </row>
    <row r="87" spans="1:12">
      <c r="A87" s="48" t="s">
        <v>52</v>
      </c>
      <c r="B87" s="48"/>
      <c r="C87" s="41">
        <v>102.72</v>
      </c>
      <c r="D87" s="43">
        <v>15</v>
      </c>
      <c r="E87" s="41">
        <f>C87*D87</f>
        <v>1540.8</v>
      </c>
      <c r="F87" s="41">
        <v>113.11</v>
      </c>
      <c r="G87" s="41"/>
      <c r="H87" s="41">
        <f t="shared" ref="H87" si="76">E87+F87+G87</f>
        <v>1653.9099999999999</v>
      </c>
      <c r="I87" s="41">
        <v>0</v>
      </c>
      <c r="J87" s="41">
        <f>I87</f>
        <v>0</v>
      </c>
      <c r="K87" s="41">
        <f>H87-J87</f>
        <v>1653.9099999999999</v>
      </c>
      <c r="L87" s="43"/>
    </row>
    <row r="88" spans="1:12">
      <c r="A88" s="49" t="s">
        <v>53</v>
      </c>
      <c r="B88" s="49"/>
      <c r="C88" s="42"/>
      <c r="D88" s="44"/>
      <c r="E88" s="42"/>
      <c r="F88" s="42"/>
      <c r="G88" s="42"/>
      <c r="H88" s="42"/>
      <c r="I88" s="42"/>
      <c r="J88" s="42"/>
      <c r="K88" s="42"/>
      <c r="L88" s="44"/>
    </row>
    <row r="89" spans="1:12" s="22" customFormat="1">
      <c r="A89" s="71" t="s">
        <v>54</v>
      </c>
      <c r="B89" s="71"/>
      <c r="C89" s="66">
        <v>162.69</v>
      </c>
      <c r="D89" s="68">
        <v>15</v>
      </c>
      <c r="E89" s="66">
        <f>C89*D89</f>
        <v>2440.35</v>
      </c>
      <c r="F89" s="66">
        <v>0</v>
      </c>
      <c r="G89" s="41"/>
      <c r="H89" s="41">
        <f t="shared" ref="H89" si="77">E89+F89+G89</f>
        <v>2440.35</v>
      </c>
      <c r="I89" s="66">
        <v>1.08</v>
      </c>
      <c r="J89" s="66">
        <f>I89</f>
        <v>1.08</v>
      </c>
      <c r="K89" s="66">
        <f>H89-J89</f>
        <v>2439.27</v>
      </c>
      <c r="L89" s="68"/>
    </row>
    <row r="90" spans="1:12" s="22" customFormat="1">
      <c r="A90" s="70" t="s">
        <v>29</v>
      </c>
      <c r="B90" s="70"/>
      <c r="C90" s="67"/>
      <c r="D90" s="69"/>
      <c r="E90" s="67"/>
      <c r="F90" s="67"/>
      <c r="G90" s="42"/>
      <c r="H90" s="42"/>
      <c r="I90" s="67"/>
      <c r="J90" s="67"/>
      <c r="K90" s="67"/>
      <c r="L90" s="69"/>
    </row>
    <row r="91" spans="1:12" s="22" customFormat="1">
      <c r="A91" s="57" t="s">
        <v>117</v>
      </c>
      <c r="B91" s="58"/>
      <c r="C91" s="55">
        <v>265.2</v>
      </c>
      <c r="D91" s="56">
        <v>6</v>
      </c>
      <c r="E91" s="55">
        <f>C91*D91</f>
        <v>1591.1999999999998</v>
      </c>
      <c r="F91" s="55"/>
      <c r="G91" s="41"/>
      <c r="H91" s="41">
        <f t="shared" ref="H91" si="78">E91+F91+G91</f>
        <v>1591.1999999999998</v>
      </c>
      <c r="I91" s="55">
        <v>138.22</v>
      </c>
      <c r="J91" s="55">
        <f>I91</f>
        <v>138.22</v>
      </c>
      <c r="K91" s="66">
        <f>H91-I91</f>
        <v>1452.9799999999998</v>
      </c>
      <c r="L91" s="56"/>
    </row>
    <row r="92" spans="1:12" s="22" customFormat="1">
      <c r="A92" s="59" t="s">
        <v>41</v>
      </c>
      <c r="B92" s="60"/>
      <c r="C92" s="55"/>
      <c r="D92" s="56"/>
      <c r="E92" s="55"/>
      <c r="F92" s="55"/>
      <c r="G92" s="42"/>
      <c r="H92" s="42"/>
      <c r="I92" s="55"/>
      <c r="J92" s="55"/>
      <c r="K92" s="67"/>
      <c r="L92" s="56"/>
    </row>
    <row r="93" spans="1:12" s="22" customFormat="1">
      <c r="A93" s="57" t="s">
        <v>120</v>
      </c>
      <c r="B93" s="58"/>
      <c r="C93" s="55">
        <v>148.86000000000001</v>
      </c>
      <c r="D93" s="56">
        <v>15</v>
      </c>
      <c r="E93" s="55">
        <f>C93*D93</f>
        <v>2232.9</v>
      </c>
      <c r="F93" s="55">
        <v>35.89</v>
      </c>
      <c r="G93" s="41"/>
      <c r="H93" s="41">
        <f t="shared" ref="H93" si="79">E93+F93+G93</f>
        <v>2268.79</v>
      </c>
      <c r="I93" s="55">
        <v>0</v>
      </c>
      <c r="J93" s="55">
        <f>I93</f>
        <v>0</v>
      </c>
      <c r="K93" s="55">
        <f>H93-I93</f>
        <v>2268.79</v>
      </c>
      <c r="L93" s="56"/>
    </row>
    <row r="94" spans="1:12" s="22" customFormat="1">
      <c r="A94" s="59" t="s">
        <v>40</v>
      </c>
      <c r="B94" s="60"/>
      <c r="C94" s="55"/>
      <c r="D94" s="56"/>
      <c r="E94" s="55"/>
      <c r="F94" s="55"/>
      <c r="G94" s="42"/>
      <c r="H94" s="42"/>
      <c r="I94" s="55"/>
      <c r="J94" s="55"/>
      <c r="K94" s="55"/>
      <c r="L94" s="56"/>
    </row>
    <row r="95" spans="1:12">
      <c r="A95" s="48" t="s">
        <v>55</v>
      </c>
      <c r="B95" s="48"/>
      <c r="C95" s="41">
        <v>107.05</v>
      </c>
      <c r="D95" s="43">
        <v>15</v>
      </c>
      <c r="E95" s="41">
        <v>1</v>
      </c>
      <c r="F95" s="41">
        <v>0</v>
      </c>
      <c r="G95" s="41"/>
      <c r="H95" s="41">
        <f t="shared" ref="H95" si="80">E95+F95+G95</f>
        <v>1</v>
      </c>
      <c r="I95" s="41"/>
      <c r="J95" s="41">
        <f>I95</f>
        <v>0</v>
      </c>
      <c r="K95" s="41">
        <f>H95-J95</f>
        <v>1</v>
      </c>
      <c r="L95" s="43"/>
    </row>
    <row r="96" spans="1:12">
      <c r="A96" s="49" t="s">
        <v>36</v>
      </c>
      <c r="B96" s="49"/>
      <c r="C96" s="42"/>
      <c r="D96" s="44"/>
      <c r="E96" s="42"/>
      <c r="F96" s="42"/>
      <c r="G96" s="42"/>
      <c r="H96" s="42"/>
      <c r="I96" s="42"/>
      <c r="J96" s="42"/>
      <c r="K96" s="42"/>
      <c r="L96" s="44"/>
    </row>
    <row r="97" spans="1:12">
      <c r="A97" s="48" t="s">
        <v>56</v>
      </c>
      <c r="B97" s="48"/>
      <c r="C97" s="41">
        <v>164.46</v>
      </c>
      <c r="D97" s="43">
        <v>4</v>
      </c>
      <c r="E97" s="41">
        <f>C97*D97</f>
        <v>657.84</v>
      </c>
      <c r="F97" s="41">
        <v>0</v>
      </c>
      <c r="G97" s="41"/>
      <c r="H97" s="41">
        <f t="shared" ref="H97" si="81">E97+F97+G97</f>
        <v>657.84</v>
      </c>
      <c r="I97" s="41">
        <v>5.05</v>
      </c>
      <c r="J97" s="41">
        <f>I97</f>
        <v>5.05</v>
      </c>
      <c r="K97" s="41">
        <f>H97-J97</f>
        <v>652.79000000000008</v>
      </c>
      <c r="L97" s="43"/>
    </row>
    <row r="98" spans="1:12">
      <c r="A98" s="49" t="s">
        <v>57</v>
      </c>
      <c r="B98" s="49"/>
      <c r="C98" s="42"/>
      <c r="D98" s="44"/>
      <c r="E98" s="42"/>
      <c r="F98" s="42"/>
      <c r="G98" s="42"/>
      <c r="H98" s="42"/>
      <c r="I98" s="42"/>
      <c r="J98" s="42"/>
      <c r="K98" s="42"/>
      <c r="L98" s="44"/>
    </row>
    <row r="99" spans="1:12">
      <c r="A99" s="48" t="s">
        <v>58</v>
      </c>
      <c r="B99" s="48"/>
      <c r="C99" s="41">
        <v>96.96</v>
      </c>
      <c r="D99" s="43">
        <v>15</v>
      </c>
      <c r="E99" s="41">
        <f>C99*D99</f>
        <v>1454.3999999999999</v>
      </c>
      <c r="F99" s="41">
        <v>118.64</v>
      </c>
      <c r="G99" s="41"/>
      <c r="H99" s="41">
        <f t="shared" ref="H99" si="82">E99+F99+G99</f>
        <v>1573.04</v>
      </c>
      <c r="I99" s="41"/>
      <c r="J99" s="41">
        <f>I99</f>
        <v>0</v>
      </c>
      <c r="K99" s="41">
        <f>H99-J99</f>
        <v>1573.04</v>
      </c>
      <c r="L99" s="43"/>
    </row>
    <row r="100" spans="1:12">
      <c r="A100" s="49" t="s">
        <v>22</v>
      </c>
      <c r="B100" s="49"/>
      <c r="C100" s="42"/>
      <c r="D100" s="44"/>
      <c r="E100" s="42"/>
      <c r="F100" s="42"/>
      <c r="G100" s="42"/>
      <c r="H100" s="42"/>
      <c r="I100" s="42"/>
      <c r="J100" s="42"/>
      <c r="K100" s="42"/>
      <c r="L100" s="44"/>
    </row>
    <row r="101" spans="1:12">
      <c r="A101" s="72" t="s">
        <v>11</v>
      </c>
      <c r="B101" s="72"/>
      <c r="C101" s="15"/>
      <c r="D101" s="15"/>
      <c r="E101" s="15">
        <f>SUM(E77:E100)</f>
        <v>22233.640000000003</v>
      </c>
      <c r="F101" s="15">
        <f>SUM(F77:F100)</f>
        <v>380.75</v>
      </c>
      <c r="G101" s="16">
        <v>0</v>
      </c>
      <c r="H101" s="15">
        <f>SUM(H77:H100)</f>
        <v>22614.390000000003</v>
      </c>
      <c r="I101" s="15">
        <f>SUM(I77:I100)</f>
        <v>294.13000000000005</v>
      </c>
      <c r="J101" s="15">
        <f>SUM(J77:J100)</f>
        <v>294.13000000000005</v>
      </c>
      <c r="K101" s="15">
        <f>SUM(K77:K100)</f>
        <v>22320.260000000006</v>
      </c>
    </row>
    <row r="104" spans="1:12">
      <c r="A104" s="61" t="s">
        <v>87</v>
      </c>
      <c r="B104" s="61"/>
      <c r="C104" s="61"/>
      <c r="D104" s="61"/>
      <c r="H104" s="61" t="s">
        <v>123</v>
      </c>
      <c r="I104" s="61"/>
      <c r="J104" s="61"/>
      <c r="K104" s="61"/>
    </row>
    <row r="105" spans="1:12">
      <c r="A105" s="61" t="s">
        <v>88</v>
      </c>
      <c r="B105" s="61"/>
      <c r="C105" s="61"/>
      <c r="D105" s="61"/>
      <c r="H105" s="61" t="s">
        <v>124</v>
      </c>
      <c r="I105" s="61"/>
      <c r="J105" s="61"/>
      <c r="K105" s="61"/>
    </row>
    <row r="106" spans="1:12">
      <c r="A106" s="3"/>
      <c r="B106" s="3"/>
      <c r="C106" s="3"/>
      <c r="D106" s="3"/>
      <c r="H106" s="3"/>
      <c r="I106" s="3"/>
      <c r="J106" s="3"/>
      <c r="K106" s="3"/>
    </row>
    <row r="110" spans="1:12">
      <c r="L110" s="31" t="s">
        <v>86</v>
      </c>
    </row>
    <row r="111" spans="1:12" ht="22.5">
      <c r="A111" s="35" t="s">
        <v>0</v>
      </c>
      <c r="B111" s="35"/>
      <c r="C111" s="14" t="s">
        <v>1</v>
      </c>
      <c r="D111" s="2" t="s">
        <v>2</v>
      </c>
      <c r="E111" s="2" t="s">
        <v>9</v>
      </c>
      <c r="F111" s="13" t="s">
        <v>3</v>
      </c>
      <c r="G111" s="2" t="s">
        <v>106</v>
      </c>
      <c r="H111" s="2" t="s">
        <v>4</v>
      </c>
      <c r="I111" s="14" t="s">
        <v>5</v>
      </c>
      <c r="J111" s="2" t="s">
        <v>6</v>
      </c>
      <c r="K111" s="2" t="s">
        <v>7</v>
      </c>
      <c r="L111" s="2" t="s">
        <v>8</v>
      </c>
    </row>
    <row r="112" spans="1:12">
      <c r="A112" s="48" t="s">
        <v>59</v>
      </c>
      <c r="B112" s="48"/>
      <c r="C112" s="41">
        <v>186.34</v>
      </c>
      <c r="D112" s="43">
        <v>15</v>
      </c>
      <c r="E112" s="41">
        <f>C112*D112</f>
        <v>2795.1</v>
      </c>
      <c r="F112" s="41">
        <v>0</v>
      </c>
      <c r="G112" s="41"/>
      <c r="H112" s="41">
        <f>E112+F112+G112</f>
        <v>2795.1</v>
      </c>
      <c r="I112" s="41">
        <v>54.67</v>
      </c>
      <c r="J112" s="41">
        <f>I112</f>
        <v>54.67</v>
      </c>
      <c r="K112" s="41">
        <f>H112-J112</f>
        <v>2740.43</v>
      </c>
      <c r="L112" s="43"/>
    </row>
    <row r="113" spans="1:12">
      <c r="A113" s="49" t="s">
        <v>60</v>
      </c>
      <c r="B113" s="49"/>
      <c r="C113" s="42"/>
      <c r="D113" s="44"/>
      <c r="E113" s="42"/>
      <c r="F113" s="42"/>
      <c r="G113" s="42"/>
      <c r="H113" s="42"/>
      <c r="I113" s="42"/>
      <c r="J113" s="42"/>
      <c r="K113" s="42"/>
      <c r="L113" s="44"/>
    </row>
    <row r="114" spans="1:12">
      <c r="A114" s="48" t="s">
        <v>61</v>
      </c>
      <c r="B114" s="48"/>
      <c r="C114" s="41">
        <v>122.62</v>
      </c>
      <c r="D114" s="43">
        <v>15</v>
      </c>
      <c r="E114" s="41">
        <f>C114*D114</f>
        <v>1839.3000000000002</v>
      </c>
      <c r="F114" s="41">
        <v>82</v>
      </c>
      <c r="G114" s="41"/>
      <c r="H114" s="41">
        <f t="shared" ref="H114" si="83">E114+F114+G114</f>
        <v>1921.3000000000002</v>
      </c>
      <c r="I114" s="41">
        <v>0</v>
      </c>
      <c r="J114" s="41">
        <f>I114</f>
        <v>0</v>
      </c>
      <c r="K114" s="41">
        <f>H114-J114</f>
        <v>1921.3000000000002</v>
      </c>
      <c r="L114" s="43"/>
    </row>
    <row r="115" spans="1:12">
      <c r="A115" s="49" t="s">
        <v>36</v>
      </c>
      <c r="B115" s="49"/>
      <c r="C115" s="42"/>
      <c r="D115" s="44"/>
      <c r="E115" s="42"/>
      <c r="F115" s="42"/>
      <c r="G115" s="42"/>
      <c r="H115" s="42"/>
      <c r="I115" s="42"/>
      <c r="J115" s="42"/>
      <c r="K115" s="42"/>
      <c r="L115" s="44"/>
    </row>
    <row r="116" spans="1:12">
      <c r="A116" s="48" t="s">
        <v>62</v>
      </c>
      <c r="B116" s="48"/>
      <c r="C116" s="41">
        <v>61.85</v>
      </c>
      <c r="D116" s="43">
        <v>15</v>
      </c>
      <c r="E116" s="41">
        <f>C116*D116</f>
        <v>927.75</v>
      </c>
      <c r="F116" s="41">
        <v>152.44</v>
      </c>
      <c r="G116" s="41"/>
      <c r="H116" s="41">
        <f t="shared" ref="H116" si="84">E116+F116+G116</f>
        <v>1080.19</v>
      </c>
      <c r="I116" s="41"/>
      <c r="J116" s="41">
        <f>I116</f>
        <v>0</v>
      </c>
      <c r="K116" s="41">
        <f>H116-J116</f>
        <v>1080.19</v>
      </c>
      <c r="L116" s="43"/>
    </row>
    <row r="117" spans="1:12">
      <c r="A117" s="49" t="s">
        <v>63</v>
      </c>
      <c r="B117" s="49"/>
      <c r="C117" s="42"/>
      <c r="D117" s="44"/>
      <c r="E117" s="42"/>
      <c r="F117" s="42"/>
      <c r="G117" s="42"/>
      <c r="H117" s="42"/>
      <c r="I117" s="42"/>
      <c r="J117" s="42"/>
      <c r="K117" s="42"/>
      <c r="L117" s="44"/>
    </row>
    <row r="118" spans="1:12">
      <c r="A118" s="72" t="s">
        <v>11</v>
      </c>
      <c r="B118" s="72"/>
      <c r="C118" s="15"/>
      <c r="D118" s="15"/>
      <c r="E118" s="15">
        <f>SUM(E112:E117)</f>
        <v>5562.15</v>
      </c>
      <c r="F118" s="15">
        <f>SUM(F112:F117)</f>
        <v>234.44</v>
      </c>
      <c r="G118" s="16">
        <v>0</v>
      </c>
      <c r="H118" s="15">
        <f>SUM(H112:H117)</f>
        <v>5796.59</v>
      </c>
      <c r="I118" s="15">
        <f>SUM(I112:I117)</f>
        <v>54.67</v>
      </c>
      <c r="J118" s="15">
        <f>SUM(J112:J117)</f>
        <v>54.67</v>
      </c>
      <c r="K118" s="15">
        <f>SUM(K112:K117)</f>
        <v>5741.92</v>
      </c>
      <c r="L118" s="1"/>
    </row>
    <row r="125" spans="1:12">
      <c r="A125" s="61" t="s">
        <v>87</v>
      </c>
      <c r="B125" s="61"/>
      <c r="C125" s="61"/>
      <c r="D125" s="61"/>
      <c r="H125" s="61" t="s">
        <v>123</v>
      </c>
      <c r="I125" s="61"/>
      <c r="J125" s="61"/>
      <c r="K125" s="61"/>
    </row>
    <row r="126" spans="1:12">
      <c r="A126" s="61" t="s">
        <v>88</v>
      </c>
      <c r="B126" s="61"/>
      <c r="C126" s="61"/>
      <c r="D126" s="61"/>
      <c r="H126" s="61" t="s">
        <v>124</v>
      </c>
      <c r="I126" s="61"/>
      <c r="J126" s="61"/>
      <c r="K126" s="61"/>
    </row>
    <row r="137" spans="1:12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34" t="s">
        <v>94</v>
      </c>
    </row>
    <row r="143" spans="1:12" ht="22.5">
      <c r="A143" s="35" t="s">
        <v>0</v>
      </c>
      <c r="B143" s="35"/>
      <c r="C143" s="14" t="s">
        <v>1</v>
      </c>
      <c r="D143" s="2" t="s">
        <v>2</v>
      </c>
      <c r="E143" s="2" t="s">
        <v>9</v>
      </c>
      <c r="F143" s="13" t="s">
        <v>3</v>
      </c>
      <c r="G143" s="2" t="s">
        <v>106</v>
      </c>
      <c r="H143" s="2" t="s">
        <v>4</v>
      </c>
      <c r="I143" s="14" t="s">
        <v>5</v>
      </c>
      <c r="J143" s="2" t="s">
        <v>6</v>
      </c>
      <c r="K143" s="2" t="s">
        <v>7</v>
      </c>
      <c r="L143" s="2" t="s">
        <v>8</v>
      </c>
    </row>
    <row r="144" spans="1:12">
      <c r="A144" s="48" t="s">
        <v>102</v>
      </c>
      <c r="B144" s="48"/>
      <c r="C144" s="41">
        <v>162.9</v>
      </c>
      <c r="D144" s="43">
        <v>15</v>
      </c>
      <c r="E144" s="41">
        <f>C144*D144</f>
        <v>2443.5</v>
      </c>
      <c r="F144" s="41">
        <v>0</v>
      </c>
      <c r="G144" s="41"/>
      <c r="H144" s="41">
        <f>E144+F144+G144</f>
        <v>2443.5</v>
      </c>
      <c r="I144" s="41">
        <v>1.42</v>
      </c>
      <c r="J144" s="41">
        <f>I144</f>
        <v>1.42</v>
      </c>
      <c r="K144" s="41">
        <f>H144-J144</f>
        <v>2442.08</v>
      </c>
      <c r="L144" s="43"/>
    </row>
    <row r="145" spans="1:12">
      <c r="A145" s="49" t="s">
        <v>64</v>
      </c>
      <c r="B145" s="49"/>
      <c r="C145" s="42"/>
      <c r="D145" s="44"/>
      <c r="E145" s="42"/>
      <c r="F145" s="42"/>
      <c r="G145" s="42"/>
      <c r="H145" s="42"/>
      <c r="I145" s="42"/>
      <c r="J145" s="42"/>
      <c r="K145" s="42"/>
      <c r="L145" s="44"/>
    </row>
    <row r="146" spans="1:12">
      <c r="A146" s="48" t="s">
        <v>103</v>
      </c>
      <c r="B146" s="48"/>
      <c r="C146" s="41">
        <v>162.9</v>
      </c>
      <c r="D146" s="43">
        <v>15</v>
      </c>
      <c r="E146" s="41">
        <f>C146*D146</f>
        <v>2443.5</v>
      </c>
      <c r="F146" s="41">
        <v>0</v>
      </c>
      <c r="G146" s="41"/>
      <c r="H146" s="41">
        <f t="shared" ref="H146" si="85">E146+F146+G146</f>
        <v>2443.5</v>
      </c>
      <c r="I146" s="41">
        <v>1.42</v>
      </c>
      <c r="J146" s="41">
        <f>I146</f>
        <v>1.42</v>
      </c>
      <c r="K146" s="41">
        <f>H146-J146</f>
        <v>2442.08</v>
      </c>
      <c r="L146" s="43"/>
    </row>
    <row r="147" spans="1:12">
      <c r="A147" s="49" t="s">
        <v>64</v>
      </c>
      <c r="B147" s="49"/>
      <c r="C147" s="42"/>
      <c r="D147" s="44"/>
      <c r="E147" s="42"/>
      <c r="F147" s="42"/>
      <c r="G147" s="42"/>
      <c r="H147" s="42"/>
      <c r="I147" s="42"/>
      <c r="J147" s="42"/>
      <c r="K147" s="42"/>
      <c r="L147" s="44"/>
    </row>
    <row r="148" spans="1:12">
      <c r="A148" s="48" t="s">
        <v>65</v>
      </c>
      <c r="B148" s="48"/>
      <c r="C148" s="41">
        <v>162.9</v>
      </c>
      <c r="D148" s="43">
        <v>15</v>
      </c>
      <c r="E148" s="41">
        <f>C148*D148</f>
        <v>2443.5</v>
      </c>
      <c r="F148" s="41">
        <v>0</v>
      </c>
      <c r="G148" s="41"/>
      <c r="H148" s="41">
        <f t="shared" ref="H148" si="86">E148+F148+G148</f>
        <v>2443.5</v>
      </c>
      <c r="I148" s="41">
        <v>1.42</v>
      </c>
      <c r="J148" s="41">
        <f>I148</f>
        <v>1.42</v>
      </c>
      <c r="K148" s="41">
        <f>H148-J148</f>
        <v>2442.08</v>
      </c>
      <c r="L148" s="43"/>
    </row>
    <row r="149" spans="1:12">
      <c r="A149" s="49" t="s">
        <v>64</v>
      </c>
      <c r="B149" s="49"/>
      <c r="C149" s="42"/>
      <c r="D149" s="44"/>
      <c r="E149" s="42"/>
      <c r="F149" s="42"/>
      <c r="G149" s="42"/>
      <c r="H149" s="42"/>
      <c r="I149" s="42"/>
      <c r="J149" s="42"/>
      <c r="K149" s="42"/>
      <c r="L149" s="44"/>
    </row>
    <row r="150" spans="1:12">
      <c r="A150" s="48" t="s">
        <v>66</v>
      </c>
      <c r="B150" s="48"/>
      <c r="C150" s="41">
        <v>162.9</v>
      </c>
      <c r="D150" s="43">
        <v>15</v>
      </c>
      <c r="E150" s="41">
        <f>C150*D150</f>
        <v>2443.5</v>
      </c>
      <c r="F150" s="41">
        <v>0</v>
      </c>
      <c r="G150" s="41"/>
      <c r="H150" s="41">
        <f t="shared" ref="H150" si="87">E150+F150+G150</f>
        <v>2443.5</v>
      </c>
      <c r="I150" s="41">
        <v>1.42</v>
      </c>
      <c r="J150" s="41">
        <f>I150</f>
        <v>1.42</v>
      </c>
      <c r="K150" s="41">
        <f>H150-J150</f>
        <v>2442.08</v>
      </c>
      <c r="L150" s="43"/>
    </row>
    <row r="151" spans="1:12">
      <c r="A151" s="49" t="s">
        <v>64</v>
      </c>
      <c r="B151" s="49"/>
      <c r="C151" s="42"/>
      <c r="D151" s="44"/>
      <c r="E151" s="42"/>
      <c r="F151" s="42"/>
      <c r="G151" s="42"/>
      <c r="H151" s="42"/>
      <c r="I151" s="42"/>
      <c r="J151" s="42"/>
      <c r="K151" s="42"/>
      <c r="L151" s="44"/>
    </row>
    <row r="152" spans="1:12">
      <c r="A152" s="48" t="s">
        <v>67</v>
      </c>
      <c r="B152" s="48"/>
      <c r="C152" s="41">
        <v>116.3</v>
      </c>
      <c r="D152" s="43">
        <v>15</v>
      </c>
      <c r="E152" s="41">
        <f>C152*D152</f>
        <v>1744.5</v>
      </c>
      <c r="F152" s="41">
        <v>93.17</v>
      </c>
      <c r="G152" s="41"/>
      <c r="H152" s="41">
        <f t="shared" ref="H152" si="88">E152+F152+G152</f>
        <v>1837.67</v>
      </c>
      <c r="I152" s="41"/>
      <c r="J152" s="41">
        <f>I152</f>
        <v>0</v>
      </c>
      <c r="K152" s="41">
        <f>H152-J152</f>
        <v>1837.67</v>
      </c>
      <c r="L152" s="43"/>
    </row>
    <row r="153" spans="1:12">
      <c r="A153" s="49" t="s">
        <v>68</v>
      </c>
      <c r="B153" s="49"/>
      <c r="C153" s="42"/>
      <c r="D153" s="44"/>
      <c r="E153" s="42"/>
      <c r="F153" s="42"/>
      <c r="G153" s="42"/>
      <c r="H153" s="42"/>
      <c r="I153" s="42"/>
      <c r="J153" s="42"/>
      <c r="K153" s="42"/>
      <c r="L153" s="44"/>
    </row>
    <row r="154" spans="1:12">
      <c r="A154" s="48" t="s">
        <v>104</v>
      </c>
      <c r="B154" s="48"/>
      <c r="C154" s="41">
        <v>116.3</v>
      </c>
      <c r="D154" s="43">
        <v>15</v>
      </c>
      <c r="E154" s="41">
        <f>C154*D154</f>
        <v>1744.5</v>
      </c>
      <c r="F154" s="41">
        <v>93.17</v>
      </c>
      <c r="G154" s="41"/>
      <c r="H154" s="41">
        <f t="shared" ref="H154" si="89">E154+F154+G154</f>
        <v>1837.67</v>
      </c>
      <c r="I154" s="41"/>
      <c r="J154" s="41">
        <f>I154</f>
        <v>0</v>
      </c>
      <c r="K154" s="41">
        <f>H154-J154</f>
        <v>1837.67</v>
      </c>
      <c r="L154" s="43"/>
    </row>
    <row r="155" spans="1:12">
      <c r="A155" s="49" t="s">
        <v>60</v>
      </c>
      <c r="B155" s="49"/>
      <c r="C155" s="42"/>
      <c r="D155" s="44"/>
      <c r="E155" s="42"/>
      <c r="F155" s="42"/>
      <c r="G155" s="42"/>
      <c r="H155" s="42"/>
      <c r="I155" s="42"/>
      <c r="J155" s="42"/>
      <c r="K155" s="42"/>
      <c r="L155" s="44"/>
    </row>
    <row r="156" spans="1:12">
      <c r="A156" s="48" t="s">
        <v>69</v>
      </c>
      <c r="B156" s="48"/>
      <c r="C156" s="41">
        <v>100.14</v>
      </c>
      <c r="D156" s="43">
        <v>15</v>
      </c>
      <c r="E156" s="41">
        <f>C156*D156</f>
        <v>1502.1</v>
      </c>
      <c r="F156" s="41">
        <v>115.58</v>
      </c>
      <c r="G156" s="41"/>
      <c r="H156" s="41">
        <f t="shared" ref="H156" si="90">E156+F156+G156</f>
        <v>1617.6799999999998</v>
      </c>
      <c r="I156" s="41"/>
      <c r="J156" s="41">
        <f>I156</f>
        <v>0</v>
      </c>
      <c r="K156" s="41">
        <f>H156-J156</f>
        <v>1617.6799999999998</v>
      </c>
      <c r="L156" s="43"/>
    </row>
    <row r="157" spans="1:12">
      <c r="A157" s="49" t="s">
        <v>22</v>
      </c>
      <c r="B157" s="49"/>
      <c r="C157" s="42"/>
      <c r="D157" s="44"/>
      <c r="E157" s="42"/>
      <c r="F157" s="42"/>
      <c r="G157" s="42"/>
      <c r="H157" s="42"/>
      <c r="I157" s="42"/>
      <c r="J157" s="42"/>
      <c r="K157" s="42"/>
      <c r="L157" s="44"/>
    </row>
    <row r="158" spans="1:12">
      <c r="A158" s="73" t="s">
        <v>11</v>
      </c>
      <c r="B158" s="73"/>
      <c r="C158" s="15"/>
      <c r="D158" s="15"/>
      <c r="E158" s="15">
        <f>SUM(E144:E157)</f>
        <v>14765.1</v>
      </c>
      <c r="F158" s="15">
        <f>SUM(F144:F157)</f>
        <v>301.92</v>
      </c>
      <c r="G158" s="16">
        <v>0</v>
      </c>
      <c r="H158" s="15">
        <f>SUM(H144:H157)</f>
        <v>15067.02</v>
      </c>
      <c r="I158" s="15">
        <f>SUM(I144:I157)</f>
        <v>5.68</v>
      </c>
      <c r="J158" s="15">
        <f>SUM(J144:J157)</f>
        <v>5.68</v>
      </c>
      <c r="K158" s="15">
        <f>SUM(K144:K157)</f>
        <v>15061.34</v>
      </c>
    </row>
    <row r="167" spans="1:12">
      <c r="A167" s="61" t="s">
        <v>87</v>
      </c>
      <c r="B167" s="61"/>
      <c r="C167" s="61"/>
      <c r="D167" s="61"/>
      <c r="H167" s="61" t="s">
        <v>123</v>
      </c>
      <c r="I167" s="61"/>
      <c r="J167" s="61"/>
      <c r="K167" s="61"/>
    </row>
    <row r="168" spans="1:12">
      <c r="A168" s="61" t="s">
        <v>88</v>
      </c>
      <c r="B168" s="61"/>
      <c r="C168" s="61"/>
      <c r="D168" s="61"/>
      <c r="H168" s="61" t="s">
        <v>124</v>
      </c>
      <c r="I168" s="61"/>
      <c r="J168" s="61"/>
      <c r="K168" s="61"/>
    </row>
    <row r="170" spans="1:12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1:12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</row>
    <row r="175" spans="1:12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32" t="s">
        <v>95</v>
      </c>
    </row>
    <row r="176" spans="1:12" ht="22.5">
      <c r="A176" s="35" t="s">
        <v>0</v>
      </c>
      <c r="B176" s="35"/>
      <c r="C176" s="14" t="s">
        <v>1</v>
      </c>
      <c r="D176" s="2" t="s">
        <v>2</v>
      </c>
      <c r="E176" s="2" t="s">
        <v>9</v>
      </c>
      <c r="F176" s="13" t="s">
        <v>3</v>
      </c>
      <c r="G176" s="2" t="s">
        <v>106</v>
      </c>
      <c r="H176" s="2" t="s">
        <v>4</v>
      </c>
      <c r="I176" s="14" t="s">
        <v>5</v>
      </c>
      <c r="J176" s="2" t="s">
        <v>6</v>
      </c>
      <c r="K176" s="2" t="s">
        <v>7</v>
      </c>
      <c r="L176" s="2" t="s">
        <v>8</v>
      </c>
    </row>
    <row r="177" spans="1:12">
      <c r="A177" s="48" t="s">
        <v>70</v>
      </c>
      <c r="B177" s="48"/>
      <c r="C177" s="41">
        <v>208</v>
      </c>
      <c r="D177" s="43">
        <v>15</v>
      </c>
      <c r="E177" s="41">
        <f>C177*D177</f>
        <v>3120</v>
      </c>
      <c r="F177" s="41">
        <v>0</v>
      </c>
      <c r="G177" s="41"/>
      <c r="H177" s="41">
        <f>E177+F177+G177</f>
        <v>3120</v>
      </c>
      <c r="I177" s="41">
        <v>110.27</v>
      </c>
      <c r="J177" s="41">
        <f>I177</f>
        <v>110.27</v>
      </c>
      <c r="K177" s="41">
        <f>H177-J177</f>
        <v>3009.73</v>
      </c>
      <c r="L177" s="43"/>
    </row>
    <row r="178" spans="1:12">
      <c r="A178" s="49" t="s">
        <v>18</v>
      </c>
      <c r="B178" s="49"/>
      <c r="C178" s="42"/>
      <c r="D178" s="44"/>
      <c r="E178" s="42"/>
      <c r="F178" s="42"/>
      <c r="G178" s="42"/>
      <c r="H178" s="42"/>
      <c r="I178" s="42"/>
      <c r="J178" s="42"/>
      <c r="K178" s="42"/>
      <c r="L178" s="44"/>
    </row>
    <row r="179" spans="1:12">
      <c r="A179" s="48" t="s">
        <v>101</v>
      </c>
      <c r="B179" s="48"/>
      <c r="C179" s="41">
        <v>208</v>
      </c>
      <c r="D179" s="43">
        <v>15</v>
      </c>
      <c r="E179" s="41">
        <f>C179*D179</f>
        <v>3120</v>
      </c>
      <c r="F179" s="41">
        <v>0</v>
      </c>
      <c r="G179" s="41"/>
      <c r="H179" s="41">
        <f t="shared" ref="H179" si="91">E179+F179+G179</f>
        <v>3120</v>
      </c>
      <c r="I179" s="41">
        <v>110.27</v>
      </c>
      <c r="J179" s="41">
        <f>I179</f>
        <v>110.27</v>
      </c>
      <c r="K179" s="41">
        <f>H179-J179</f>
        <v>3009.73</v>
      </c>
      <c r="L179" s="43"/>
    </row>
    <row r="180" spans="1:12">
      <c r="A180" s="49" t="s">
        <v>41</v>
      </c>
      <c r="B180" s="49"/>
      <c r="C180" s="42"/>
      <c r="D180" s="44"/>
      <c r="E180" s="42"/>
      <c r="F180" s="42"/>
      <c r="G180" s="42"/>
      <c r="H180" s="42"/>
      <c r="I180" s="42"/>
      <c r="J180" s="42"/>
      <c r="K180" s="42"/>
      <c r="L180" s="44"/>
    </row>
    <row r="181" spans="1:12">
      <c r="A181" s="48" t="s">
        <v>71</v>
      </c>
      <c r="B181" s="48"/>
      <c r="C181" s="41">
        <v>208</v>
      </c>
      <c r="D181" s="43">
        <v>15</v>
      </c>
      <c r="E181" s="41">
        <f>C181*D181</f>
        <v>3120</v>
      </c>
      <c r="F181" s="41">
        <v>0</v>
      </c>
      <c r="G181" s="41"/>
      <c r="H181" s="41">
        <f t="shared" ref="H181" si="92">E181+F181+G181</f>
        <v>3120</v>
      </c>
      <c r="I181" s="41">
        <v>110.27</v>
      </c>
      <c r="J181" s="41">
        <f>I181</f>
        <v>110.27</v>
      </c>
      <c r="K181" s="41">
        <f>H181-J181</f>
        <v>3009.73</v>
      </c>
      <c r="L181" s="43"/>
    </row>
    <row r="182" spans="1:12">
      <c r="A182" s="49" t="s">
        <v>13</v>
      </c>
      <c r="B182" s="49"/>
      <c r="C182" s="42"/>
      <c r="D182" s="44"/>
      <c r="E182" s="42"/>
      <c r="F182" s="42"/>
      <c r="G182" s="42"/>
      <c r="H182" s="42"/>
      <c r="I182" s="42"/>
      <c r="J182" s="42"/>
      <c r="K182" s="42"/>
      <c r="L182" s="44"/>
    </row>
    <row r="183" spans="1:12">
      <c r="A183" s="72" t="s">
        <v>11</v>
      </c>
      <c r="B183" s="72"/>
      <c r="C183" s="15"/>
      <c r="D183" s="15"/>
      <c r="E183" s="15">
        <f>SUM(E177:E182)</f>
        <v>9360</v>
      </c>
      <c r="F183" s="15">
        <f>SUM(F177:F182)</f>
        <v>0</v>
      </c>
      <c r="G183" s="16">
        <v>0</v>
      </c>
      <c r="H183" s="15">
        <f>SUM(H177:H182)</f>
        <v>9360</v>
      </c>
      <c r="I183" s="15">
        <f>SUM(I177:I182)</f>
        <v>330.81</v>
      </c>
      <c r="J183" s="15">
        <f>SUM(J177:J182)</f>
        <v>330.81</v>
      </c>
      <c r="K183" s="15">
        <f>SUM(K177:K182)</f>
        <v>9029.19</v>
      </c>
    </row>
    <row r="201" spans="1:11">
      <c r="A201" s="61" t="s">
        <v>87</v>
      </c>
      <c r="B201" s="61"/>
      <c r="C201" s="61"/>
      <c r="D201" s="61"/>
      <c r="H201" s="61" t="s">
        <v>123</v>
      </c>
      <c r="I201" s="61"/>
      <c r="J201" s="61"/>
      <c r="K201" s="61"/>
    </row>
    <row r="202" spans="1:11">
      <c r="A202" s="61" t="s">
        <v>88</v>
      </c>
      <c r="B202" s="61"/>
      <c r="C202" s="61"/>
      <c r="D202" s="61"/>
      <c r="H202" s="61" t="s">
        <v>124</v>
      </c>
      <c r="I202" s="61"/>
      <c r="J202" s="61"/>
      <c r="K202" s="61"/>
    </row>
    <row r="209" spans="1:12">
      <c r="L209" s="31" t="s">
        <v>95</v>
      </c>
    </row>
    <row r="210" spans="1:12" ht="22.5">
      <c r="A210" s="35" t="s">
        <v>0</v>
      </c>
      <c r="B210" s="35"/>
      <c r="C210" s="14" t="s">
        <v>1</v>
      </c>
      <c r="D210" s="2" t="s">
        <v>2</v>
      </c>
      <c r="E210" s="2" t="s">
        <v>9</v>
      </c>
      <c r="F210" s="13" t="s">
        <v>3</v>
      </c>
      <c r="G210" s="2" t="s">
        <v>106</v>
      </c>
      <c r="H210" s="2" t="s">
        <v>4</v>
      </c>
      <c r="I210" s="14" t="s">
        <v>5</v>
      </c>
      <c r="J210" s="2" t="s">
        <v>6</v>
      </c>
      <c r="K210" s="2" t="s">
        <v>7</v>
      </c>
      <c r="L210" s="2" t="s">
        <v>8</v>
      </c>
    </row>
    <row r="211" spans="1:12">
      <c r="A211" s="48" t="s">
        <v>72</v>
      </c>
      <c r="B211" s="48"/>
      <c r="C211" s="46">
        <v>116.3</v>
      </c>
      <c r="D211" s="36">
        <v>15</v>
      </c>
      <c r="E211" s="46">
        <f>C211*D211</f>
        <v>1744.5</v>
      </c>
      <c r="F211" s="46">
        <v>93.27</v>
      </c>
      <c r="G211" s="46"/>
      <c r="H211" s="46">
        <f>E211+F211+G211</f>
        <v>1837.77</v>
      </c>
      <c r="I211" s="46">
        <v>0</v>
      </c>
      <c r="J211" s="46">
        <f>I211</f>
        <v>0</v>
      </c>
      <c r="K211" s="46">
        <f>H211-J211</f>
        <v>1837.77</v>
      </c>
      <c r="L211" s="36"/>
    </row>
    <row r="212" spans="1:12">
      <c r="A212" s="49" t="s">
        <v>68</v>
      </c>
      <c r="B212" s="49"/>
      <c r="C212" s="46"/>
      <c r="D212" s="36"/>
      <c r="E212" s="46"/>
      <c r="F212" s="46"/>
      <c r="G212" s="46"/>
      <c r="H212" s="46"/>
      <c r="I212" s="46"/>
      <c r="J212" s="46"/>
      <c r="K212" s="46"/>
      <c r="L212" s="36"/>
    </row>
    <row r="213" spans="1:12">
      <c r="A213" s="72" t="s">
        <v>11</v>
      </c>
      <c r="B213" s="72"/>
      <c r="C213" s="15"/>
      <c r="D213" s="15"/>
      <c r="E213" s="15">
        <f>SUM(E211)</f>
        <v>1744.5</v>
      </c>
      <c r="F213" s="15">
        <f>SUM(F211)</f>
        <v>93.27</v>
      </c>
      <c r="G213" s="16">
        <v>0</v>
      </c>
      <c r="H213" s="15">
        <f>SUM(H211)</f>
        <v>1837.77</v>
      </c>
      <c r="I213" s="15">
        <f>SUM(I211)</f>
        <v>0</v>
      </c>
      <c r="J213" s="15">
        <f>SUM(J211)</f>
        <v>0</v>
      </c>
      <c r="K213" s="15">
        <f>SUM(K211)</f>
        <v>1837.77</v>
      </c>
    </row>
    <row r="225" spans="1:12">
      <c r="A225" s="61" t="s">
        <v>87</v>
      </c>
      <c r="B225" s="61"/>
      <c r="C225" s="61"/>
      <c r="D225" s="61"/>
      <c r="H225" s="61" t="s">
        <v>123</v>
      </c>
      <c r="I225" s="61"/>
      <c r="J225" s="61"/>
      <c r="K225" s="61"/>
    </row>
    <row r="226" spans="1:12">
      <c r="A226" s="61" t="s">
        <v>88</v>
      </c>
      <c r="B226" s="61"/>
      <c r="C226" s="61"/>
      <c r="D226" s="61"/>
      <c r="H226" s="61" t="s">
        <v>124</v>
      </c>
      <c r="I226" s="61"/>
      <c r="J226" s="61"/>
      <c r="K226" s="61"/>
    </row>
    <row r="240" spans="1:12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</row>
    <row r="241" spans="1:12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</row>
    <row r="242" spans="1:12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32" t="s">
        <v>96</v>
      </c>
    </row>
    <row r="243" spans="1:12" ht="22.5">
      <c r="A243" s="74" t="s">
        <v>0</v>
      </c>
      <c r="B243" s="74"/>
      <c r="C243" s="14" t="s">
        <v>1</v>
      </c>
      <c r="D243" s="2" t="s">
        <v>2</v>
      </c>
      <c r="E243" s="2" t="s">
        <v>9</v>
      </c>
      <c r="F243" s="13" t="s">
        <v>3</v>
      </c>
      <c r="G243" s="2" t="s">
        <v>106</v>
      </c>
      <c r="H243" s="2" t="s">
        <v>4</v>
      </c>
      <c r="I243" s="14" t="s">
        <v>5</v>
      </c>
      <c r="J243" s="2" t="s">
        <v>6</v>
      </c>
      <c r="K243" s="2" t="s">
        <v>7</v>
      </c>
      <c r="L243" s="2" t="s">
        <v>8</v>
      </c>
    </row>
    <row r="244" spans="1:12" s="22" customFormat="1">
      <c r="A244" s="78" t="s">
        <v>73</v>
      </c>
      <c r="B244" s="78"/>
      <c r="C244" s="66">
        <v>34.659999999999997</v>
      </c>
      <c r="D244" s="68">
        <v>15</v>
      </c>
      <c r="E244" s="75">
        <f>C244*D244</f>
        <v>519.9</v>
      </c>
      <c r="F244" s="66">
        <v>0</v>
      </c>
      <c r="G244" s="66">
        <f>C244*F244</f>
        <v>0</v>
      </c>
      <c r="H244" s="75">
        <f>E244+F244+G244</f>
        <v>519.9</v>
      </c>
      <c r="I244" s="66">
        <v>0</v>
      </c>
      <c r="J244" s="66">
        <f>I244</f>
        <v>0</v>
      </c>
      <c r="K244" s="75">
        <f>H244-J244</f>
        <v>519.9</v>
      </c>
      <c r="L244" s="68"/>
    </row>
    <row r="245" spans="1:12" s="22" customFormat="1">
      <c r="A245" s="77" t="s">
        <v>74</v>
      </c>
      <c r="B245" s="77"/>
      <c r="C245" s="67"/>
      <c r="D245" s="69"/>
      <c r="E245" s="76"/>
      <c r="F245" s="67"/>
      <c r="G245" s="67"/>
      <c r="H245" s="76"/>
      <c r="I245" s="67"/>
      <c r="J245" s="67"/>
      <c r="K245" s="76"/>
      <c r="L245" s="69"/>
    </row>
    <row r="246" spans="1:12">
      <c r="A246" s="82" t="s">
        <v>75</v>
      </c>
      <c r="B246" s="82"/>
      <c r="C246" s="41">
        <v>34.659999999999997</v>
      </c>
      <c r="D246" s="43">
        <v>15</v>
      </c>
      <c r="E246" s="79">
        <f>C246*D246</f>
        <v>519.9</v>
      </c>
      <c r="F246" s="41">
        <v>0</v>
      </c>
      <c r="G246" s="41">
        <v>0</v>
      </c>
      <c r="H246" s="79">
        <f>E246+F246+G246</f>
        <v>519.9</v>
      </c>
      <c r="I246" s="41">
        <v>0</v>
      </c>
      <c r="J246" s="41">
        <f>I246</f>
        <v>0</v>
      </c>
      <c r="K246" s="79">
        <f>H246-J246</f>
        <v>519.9</v>
      </c>
      <c r="L246" s="43"/>
    </row>
    <row r="247" spans="1:12">
      <c r="A247" s="81" t="s">
        <v>74</v>
      </c>
      <c r="B247" s="81"/>
      <c r="C247" s="42"/>
      <c r="D247" s="44"/>
      <c r="E247" s="80"/>
      <c r="F247" s="42"/>
      <c r="G247" s="42"/>
      <c r="H247" s="80"/>
      <c r="I247" s="42"/>
      <c r="J247" s="42"/>
      <c r="K247" s="80"/>
      <c r="L247" s="44"/>
    </row>
    <row r="248" spans="1:12">
      <c r="A248" s="62" t="s">
        <v>11</v>
      </c>
      <c r="B248" s="62"/>
      <c r="C248" s="15"/>
      <c r="D248" s="15"/>
      <c r="E248" s="17">
        <f>E244+E246</f>
        <v>1039.8</v>
      </c>
      <c r="F248" s="15">
        <f>SUM(F244:F247)</f>
        <v>0</v>
      </c>
      <c r="G248" s="19">
        <f>G244+G246</f>
        <v>0</v>
      </c>
      <c r="H248" s="17">
        <f>SUM(H244:H247)</f>
        <v>1039.8</v>
      </c>
      <c r="I248" s="15">
        <f>SUM(I244:I247)</f>
        <v>0</v>
      </c>
      <c r="J248" s="15">
        <f>SUM(J244:J247)</f>
        <v>0</v>
      </c>
      <c r="K248" s="17">
        <f>SUM(K244:K247)</f>
        <v>1039.8</v>
      </c>
    </row>
    <row r="250" spans="1:12" ht="22.5">
      <c r="A250" s="35" t="s">
        <v>0</v>
      </c>
      <c r="B250" s="35"/>
      <c r="C250" s="14" t="s">
        <v>1</v>
      </c>
      <c r="D250" s="2" t="s">
        <v>2</v>
      </c>
      <c r="E250" s="2" t="s">
        <v>9</v>
      </c>
      <c r="F250" s="13" t="s">
        <v>3</v>
      </c>
      <c r="G250" s="2" t="s">
        <v>106</v>
      </c>
      <c r="H250" s="2" t="s">
        <v>4</v>
      </c>
      <c r="I250" s="14" t="s">
        <v>5</v>
      </c>
      <c r="J250" s="2" t="s">
        <v>6</v>
      </c>
      <c r="K250" s="2" t="s">
        <v>7</v>
      </c>
      <c r="L250" s="2" t="s">
        <v>8</v>
      </c>
    </row>
    <row r="251" spans="1:12">
      <c r="A251" s="82" t="s">
        <v>76</v>
      </c>
      <c r="B251" s="82"/>
      <c r="C251" s="41">
        <v>156</v>
      </c>
      <c r="D251" s="43">
        <v>4</v>
      </c>
      <c r="E251" s="41">
        <f>C251*D251</f>
        <v>624</v>
      </c>
      <c r="F251" s="41">
        <v>0</v>
      </c>
      <c r="G251" s="41">
        <f>C251*F251</f>
        <v>0</v>
      </c>
      <c r="H251" s="41">
        <f>E251+F251+G251</f>
        <v>624</v>
      </c>
      <c r="I251" s="41">
        <v>0</v>
      </c>
      <c r="J251" s="41">
        <f>I251</f>
        <v>0</v>
      </c>
      <c r="K251" s="41">
        <f>H251-J251</f>
        <v>624</v>
      </c>
      <c r="L251" s="43"/>
    </row>
    <row r="252" spans="1:12">
      <c r="A252" s="81" t="s">
        <v>77</v>
      </c>
      <c r="B252" s="81"/>
      <c r="C252" s="42"/>
      <c r="D252" s="44"/>
      <c r="E252" s="42"/>
      <c r="F252" s="42"/>
      <c r="G252" s="42"/>
      <c r="H252" s="42"/>
      <c r="I252" s="42"/>
      <c r="J252" s="42"/>
      <c r="K252" s="42"/>
      <c r="L252" s="44"/>
    </row>
    <row r="253" spans="1:12">
      <c r="A253" s="82" t="s">
        <v>78</v>
      </c>
      <c r="B253" s="82"/>
      <c r="C253" s="41">
        <v>110.24</v>
      </c>
      <c r="D253" s="43">
        <v>4</v>
      </c>
      <c r="E253" s="41">
        <f>C253*D253</f>
        <v>440.96</v>
      </c>
      <c r="F253" s="41">
        <v>0</v>
      </c>
      <c r="G253" s="41">
        <f t="shared" ref="G253" si="93">C253*F253</f>
        <v>0</v>
      </c>
      <c r="H253" s="41">
        <f t="shared" ref="H253" si="94">E253+F253+G253</f>
        <v>440.96</v>
      </c>
      <c r="I253" s="41">
        <v>0</v>
      </c>
      <c r="J253" s="41">
        <f>I253</f>
        <v>0</v>
      </c>
      <c r="K253" s="41">
        <f>H253-J253</f>
        <v>440.96</v>
      </c>
      <c r="L253" s="43"/>
    </row>
    <row r="254" spans="1:12">
      <c r="A254" s="81" t="s">
        <v>79</v>
      </c>
      <c r="B254" s="81"/>
      <c r="C254" s="42"/>
      <c r="D254" s="44"/>
      <c r="E254" s="42"/>
      <c r="F254" s="42"/>
      <c r="G254" s="42"/>
      <c r="H254" s="42"/>
      <c r="I254" s="42"/>
      <c r="J254" s="42"/>
      <c r="K254" s="42"/>
      <c r="L254" s="44"/>
    </row>
    <row r="255" spans="1:12">
      <c r="A255" s="85" t="s">
        <v>98</v>
      </c>
      <c r="B255" s="86"/>
      <c r="C255" s="41">
        <v>110.24</v>
      </c>
      <c r="D255" s="43">
        <v>4</v>
      </c>
      <c r="E255" s="41">
        <f>C255*D255</f>
        <v>440.96</v>
      </c>
      <c r="F255" s="41">
        <v>0</v>
      </c>
      <c r="G255" s="41">
        <f t="shared" ref="G255" si="95">C255*F255</f>
        <v>0</v>
      </c>
      <c r="H255" s="41">
        <f t="shared" ref="H255" si="96">E255+F255+G255</f>
        <v>440.96</v>
      </c>
      <c r="I255" s="41">
        <v>0</v>
      </c>
      <c r="J255" s="41">
        <f t="shared" ref="J255" si="97">I255</f>
        <v>0</v>
      </c>
      <c r="K255" s="41">
        <f>H255-J255</f>
        <v>440.96</v>
      </c>
      <c r="L255" s="43"/>
    </row>
    <row r="256" spans="1:12">
      <c r="A256" s="87" t="s">
        <v>99</v>
      </c>
      <c r="B256" s="88"/>
      <c r="C256" s="42"/>
      <c r="D256" s="44"/>
      <c r="E256" s="42"/>
      <c r="F256" s="42"/>
      <c r="G256" s="42"/>
      <c r="H256" s="42"/>
      <c r="I256" s="42"/>
      <c r="J256" s="42"/>
      <c r="K256" s="42"/>
      <c r="L256" s="44"/>
    </row>
    <row r="257" spans="1:12">
      <c r="A257" s="82" t="s">
        <v>80</v>
      </c>
      <c r="B257" s="82"/>
      <c r="C257" s="41">
        <v>110.24</v>
      </c>
      <c r="D257" s="43">
        <v>4</v>
      </c>
      <c r="E257" s="41">
        <f>C257*D257</f>
        <v>440.96</v>
      </c>
      <c r="F257" s="41">
        <v>0</v>
      </c>
      <c r="G257" s="41">
        <f t="shared" ref="G257" si="98">C257*F257</f>
        <v>0</v>
      </c>
      <c r="H257" s="41">
        <f t="shared" ref="H257" si="99">E257+F257+G257</f>
        <v>440.96</v>
      </c>
      <c r="I257" s="41">
        <v>0</v>
      </c>
      <c r="J257" s="41">
        <f t="shared" ref="J257" si="100">I257</f>
        <v>0</v>
      </c>
      <c r="K257" s="41">
        <f>H257-J257</f>
        <v>440.96</v>
      </c>
      <c r="L257" s="43"/>
    </row>
    <row r="258" spans="1:12">
      <c r="A258" s="81" t="s">
        <v>81</v>
      </c>
      <c r="B258" s="81"/>
      <c r="C258" s="42"/>
      <c r="D258" s="44"/>
      <c r="E258" s="42"/>
      <c r="F258" s="42"/>
      <c r="G258" s="42"/>
      <c r="H258" s="42"/>
      <c r="I258" s="42"/>
      <c r="J258" s="42"/>
      <c r="K258" s="42"/>
      <c r="L258" s="44"/>
    </row>
    <row r="259" spans="1:12">
      <c r="A259" s="82" t="s">
        <v>82</v>
      </c>
      <c r="B259" s="82"/>
      <c r="C259" s="41">
        <v>110.24</v>
      </c>
      <c r="D259" s="43">
        <v>4</v>
      </c>
      <c r="E259" s="41">
        <f>C259*D259</f>
        <v>440.96</v>
      </c>
      <c r="F259" s="41">
        <v>0</v>
      </c>
      <c r="G259" s="41">
        <f t="shared" ref="G259" si="101">C259*F259</f>
        <v>0</v>
      </c>
      <c r="H259" s="41">
        <f t="shared" ref="H259" si="102">E259+F259+G259</f>
        <v>440.96</v>
      </c>
      <c r="I259" s="41">
        <v>0</v>
      </c>
      <c r="J259" s="41">
        <f>I259</f>
        <v>0</v>
      </c>
      <c r="K259" s="41">
        <f>H259-J259</f>
        <v>440.96</v>
      </c>
      <c r="L259" s="43"/>
    </row>
    <row r="260" spans="1:12">
      <c r="A260" s="81" t="s">
        <v>83</v>
      </c>
      <c r="B260" s="81"/>
      <c r="C260" s="42"/>
      <c r="D260" s="44"/>
      <c r="E260" s="42"/>
      <c r="F260" s="42"/>
      <c r="G260" s="42"/>
      <c r="H260" s="42"/>
      <c r="I260" s="42"/>
      <c r="J260" s="42"/>
      <c r="K260" s="42"/>
      <c r="L260" s="44"/>
    </row>
    <row r="261" spans="1:12">
      <c r="A261" s="62" t="s">
        <v>11</v>
      </c>
      <c r="B261" s="62"/>
      <c r="C261" s="15"/>
      <c r="D261" s="15"/>
      <c r="E261" s="15">
        <f t="shared" ref="E261:K261" si="103">SUM(E251:E260)</f>
        <v>2387.84</v>
      </c>
      <c r="F261" s="15">
        <f t="shared" si="103"/>
        <v>0</v>
      </c>
      <c r="G261" s="16">
        <v>0</v>
      </c>
      <c r="H261" s="15">
        <f t="shared" si="103"/>
        <v>2387.84</v>
      </c>
      <c r="I261" s="15">
        <f t="shared" si="103"/>
        <v>0</v>
      </c>
      <c r="J261" s="15">
        <f t="shared" si="103"/>
        <v>0</v>
      </c>
      <c r="K261" s="15">
        <f t="shared" si="103"/>
        <v>2387.84</v>
      </c>
    </row>
    <row r="263" spans="1:12" ht="22.5">
      <c r="A263" s="35" t="s">
        <v>0</v>
      </c>
      <c r="B263" s="35"/>
      <c r="C263" s="14" t="s">
        <v>1</v>
      </c>
      <c r="D263" s="2" t="s">
        <v>2</v>
      </c>
      <c r="E263" s="2" t="s">
        <v>9</v>
      </c>
      <c r="F263" s="13" t="s">
        <v>3</v>
      </c>
      <c r="G263" s="13" t="s">
        <v>106</v>
      </c>
      <c r="H263" s="2" t="s">
        <v>4</v>
      </c>
      <c r="I263" s="14" t="s">
        <v>5</v>
      </c>
      <c r="J263" s="2" t="s">
        <v>6</v>
      </c>
      <c r="K263" s="2" t="s">
        <v>7</v>
      </c>
      <c r="L263" s="2" t="s">
        <v>8</v>
      </c>
    </row>
    <row r="264" spans="1:12">
      <c r="A264" s="82" t="s">
        <v>84</v>
      </c>
      <c r="B264" s="82"/>
      <c r="C264" s="41">
        <v>101.19</v>
      </c>
      <c r="D264" s="43">
        <v>15</v>
      </c>
      <c r="E264" s="41">
        <f>C264*D264</f>
        <v>1517.85</v>
      </c>
      <c r="F264" s="41">
        <v>114.58</v>
      </c>
      <c r="G264" s="41"/>
      <c r="H264" s="41">
        <f>E264+F264+G264</f>
        <v>1632.4299999999998</v>
      </c>
      <c r="I264" s="41">
        <v>0</v>
      </c>
      <c r="J264" s="41">
        <f>I264</f>
        <v>0</v>
      </c>
      <c r="K264" s="41">
        <f>H264-J264</f>
        <v>1632.4299999999998</v>
      </c>
      <c r="L264" s="43"/>
    </row>
    <row r="265" spans="1:12">
      <c r="A265" s="81" t="s">
        <v>105</v>
      </c>
      <c r="B265" s="81"/>
      <c r="C265" s="42"/>
      <c r="D265" s="44"/>
      <c r="E265" s="42"/>
      <c r="F265" s="42"/>
      <c r="G265" s="42"/>
      <c r="H265" s="42"/>
      <c r="I265" s="42"/>
      <c r="J265" s="42"/>
      <c r="K265" s="42"/>
      <c r="L265" s="44"/>
    </row>
    <row r="266" spans="1:12">
      <c r="A266" s="62" t="s">
        <v>11</v>
      </c>
      <c r="B266" s="62"/>
      <c r="C266" s="15"/>
      <c r="D266" s="15"/>
      <c r="E266" s="15">
        <f t="shared" ref="E266:K266" si="104">SUM(E264)</f>
        <v>1517.85</v>
      </c>
      <c r="F266" s="15">
        <f t="shared" si="104"/>
        <v>114.58</v>
      </c>
      <c r="G266" s="16">
        <v>0</v>
      </c>
      <c r="H266" s="15">
        <f t="shared" si="104"/>
        <v>1632.4299999999998</v>
      </c>
      <c r="I266" s="15">
        <f t="shared" si="104"/>
        <v>0</v>
      </c>
      <c r="J266" s="15">
        <f t="shared" si="104"/>
        <v>0</v>
      </c>
      <c r="K266" s="15">
        <f t="shared" si="104"/>
        <v>1632.4299999999998</v>
      </c>
    </row>
    <row r="269" spans="1:12">
      <c r="A269" s="61" t="s">
        <v>87</v>
      </c>
      <c r="B269" s="61"/>
      <c r="C269" s="61"/>
      <c r="D269" s="61"/>
      <c r="H269" s="61" t="s">
        <v>123</v>
      </c>
      <c r="I269" s="61"/>
      <c r="J269" s="61"/>
      <c r="K269" s="61"/>
    </row>
    <row r="270" spans="1:12">
      <c r="A270" s="61" t="s">
        <v>88</v>
      </c>
      <c r="B270" s="61"/>
      <c r="C270" s="61"/>
      <c r="D270" s="61"/>
      <c r="H270" s="61" t="s">
        <v>124</v>
      </c>
      <c r="I270" s="61"/>
      <c r="J270" s="61"/>
      <c r="K270" s="61"/>
    </row>
    <row r="272" spans="1:12">
      <c r="A272" s="61" t="s">
        <v>89</v>
      </c>
      <c r="B272" s="61"/>
      <c r="C272" s="84">
        <f>E29+E71+E101+E118+E158+E183+E213+E248+E261+E266</f>
        <v>128941.62</v>
      </c>
      <c r="D272" s="84"/>
      <c r="E272" s="84"/>
      <c r="H272" s="20"/>
      <c r="K272" s="18"/>
    </row>
    <row r="273" spans="1:9">
      <c r="A273" s="61" t="s">
        <v>90</v>
      </c>
      <c r="B273" s="61"/>
      <c r="C273" s="84">
        <f>F29+F71+F101+F118+F158+F183+F213+F248+F266</f>
        <v>2093.2200000000003</v>
      </c>
      <c r="D273" s="84"/>
      <c r="E273" s="84"/>
      <c r="G273" s="21"/>
      <c r="H273" s="27"/>
    </row>
    <row r="274" spans="1:9">
      <c r="A274" s="61" t="s">
        <v>91</v>
      </c>
      <c r="B274" s="61"/>
      <c r="C274" s="84">
        <f>I29+I71+I101+I118+I158+I183+I213+I248+I261+I266</f>
        <v>2659.07</v>
      </c>
      <c r="D274" s="84"/>
      <c r="E274" s="84"/>
      <c r="H274" s="21"/>
    </row>
    <row r="275" spans="1:9">
      <c r="A275" s="61" t="s">
        <v>92</v>
      </c>
      <c r="B275" s="61"/>
      <c r="C275" s="84">
        <f>C272+C273-C274</f>
        <v>128375.76999999999</v>
      </c>
      <c r="D275" s="84"/>
      <c r="E275" s="84"/>
      <c r="H275" s="83"/>
      <c r="I275" s="83"/>
    </row>
  </sheetData>
  <mergeCells count="812">
    <mergeCell ref="L91:L92"/>
    <mergeCell ref="L23:L24"/>
    <mergeCell ref="K93:K94"/>
    <mergeCell ref="J93:J94"/>
    <mergeCell ref="I93:I94"/>
    <mergeCell ref="H93:H94"/>
    <mergeCell ref="G93:G94"/>
    <mergeCell ref="F93:F94"/>
    <mergeCell ref="E93:E94"/>
    <mergeCell ref="L93:L94"/>
    <mergeCell ref="J23:J24"/>
    <mergeCell ref="K23:K24"/>
    <mergeCell ref="K89:K90"/>
    <mergeCell ref="L87:L88"/>
    <mergeCell ref="J87:J88"/>
    <mergeCell ref="K87:K88"/>
    <mergeCell ref="G85:G86"/>
    <mergeCell ref="H85:H86"/>
    <mergeCell ref="I85:I86"/>
    <mergeCell ref="J85:J86"/>
    <mergeCell ref="G83:G84"/>
    <mergeCell ref="H83:H84"/>
    <mergeCell ref="I83:I84"/>
    <mergeCell ref="K85:K86"/>
    <mergeCell ref="A94:B94"/>
    <mergeCell ref="A93:B93"/>
    <mergeCell ref="A92:B92"/>
    <mergeCell ref="A91:B91"/>
    <mergeCell ref="K91:K92"/>
    <mergeCell ref="J91:J92"/>
    <mergeCell ref="I91:I92"/>
    <mergeCell ref="H91:H92"/>
    <mergeCell ref="G91:G92"/>
    <mergeCell ref="F91:F92"/>
    <mergeCell ref="E91:E92"/>
    <mergeCell ref="D91:D92"/>
    <mergeCell ref="C91:C92"/>
    <mergeCell ref="D93:D94"/>
    <mergeCell ref="C93:C94"/>
    <mergeCell ref="H202:K202"/>
    <mergeCell ref="A202:D202"/>
    <mergeCell ref="A171:L171"/>
    <mergeCell ref="A170:L170"/>
    <mergeCell ref="A255:B255"/>
    <mergeCell ref="A256:B256"/>
    <mergeCell ref="L255:L256"/>
    <mergeCell ref="K255:K256"/>
    <mergeCell ref="J255:J256"/>
    <mergeCell ref="I255:I256"/>
    <mergeCell ref="H255:H256"/>
    <mergeCell ref="G255:G256"/>
    <mergeCell ref="F255:F256"/>
    <mergeCell ref="E255:E256"/>
    <mergeCell ref="D255:D256"/>
    <mergeCell ref="C255:C256"/>
    <mergeCell ref="G251:G252"/>
    <mergeCell ref="J246:J247"/>
    <mergeCell ref="F246:F247"/>
    <mergeCell ref="G246:G247"/>
    <mergeCell ref="A250:B250"/>
    <mergeCell ref="A248:B248"/>
    <mergeCell ref="H246:H247"/>
    <mergeCell ref="I246:I247"/>
    <mergeCell ref="H275:I275"/>
    <mergeCell ref="A274:B274"/>
    <mergeCell ref="A275:B275"/>
    <mergeCell ref="C273:E273"/>
    <mergeCell ref="C274:E274"/>
    <mergeCell ref="C275:E275"/>
    <mergeCell ref="A270:D270"/>
    <mergeCell ref="H270:K270"/>
    <mergeCell ref="A272:B272"/>
    <mergeCell ref="A273:B273"/>
    <mergeCell ref="C272:E272"/>
    <mergeCell ref="A269:D269"/>
    <mergeCell ref="H269:K269"/>
    <mergeCell ref="K264:K265"/>
    <mergeCell ref="A257:B257"/>
    <mergeCell ref="C257:C258"/>
    <mergeCell ref="D257:D258"/>
    <mergeCell ref="E257:E258"/>
    <mergeCell ref="F257:F258"/>
    <mergeCell ref="A258:B258"/>
    <mergeCell ref="A266:B266"/>
    <mergeCell ref="A260:B260"/>
    <mergeCell ref="C259:C260"/>
    <mergeCell ref="D259:D260"/>
    <mergeCell ref="E259:E260"/>
    <mergeCell ref="F259:F260"/>
    <mergeCell ref="A261:B261"/>
    <mergeCell ref="A263:B263"/>
    <mergeCell ref="A264:B264"/>
    <mergeCell ref="C264:C265"/>
    <mergeCell ref="A265:B265"/>
    <mergeCell ref="D264:D265"/>
    <mergeCell ref="E264:E265"/>
    <mergeCell ref="F264:F265"/>
    <mergeCell ref="G264:G265"/>
    <mergeCell ref="I257:I258"/>
    <mergeCell ref="J257:J258"/>
    <mergeCell ref="K257:K258"/>
    <mergeCell ref="A34:D34"/>
    <mergeCell ref="H34:K34"/>
    <mergeCell ref="A72:D72"/>
    <mergeCell ref="H253:H254"/>
    <mergeCell ref="I253:I254"/>
    <mergeCell ref="J253:J254"/>
    <mergeCell ref="K253:K254"/>
    <mergeCell ref="A254:B254"/>
    <mergeCell ref="H72:K72"/>
    <mergeCell ref="A73:D73"/>
    <mergeCell ref="H73:K73"/>
    <mergeCell ref="A104:D104"/>
    <mergeCell ref="H104:K104"/>
    <mergeCell ref="H251:H252"/>
    <mergeCell ref="I251:I252"/>
    <mergeCell ref="C253:C254"/>
    <mergeCell ref="D253:D254"/>
    <mergeCell ref="E253:E254"/>
    <mergeCell ref="F253:F254"/>
    <mergeCell ref="A251:B251"/>
    <mergeCell ref="A252:B252"/>
    <mergeCell ref="L257:L258"/>
    <mergeCell ref="L264:L265"/>
    <mergeCell ref="G259:G260"/>
    <mergeCell ref="L259:L260"/>
    <mergeCell ref="J264:J265"/>
    <mergeCell ref="A253:B253"/>
    <mergeCell ref="C251:C252"/>
    <mergeCell ref="D251:D252"/>
    <mergeCell ref="E251:E252"/>
    <mergeCell ref="F251:F252"/>
    <mergeCell ref="J251:J252"/>
    <mergeCell ref="K251:K252"/>
    <mergeCell ref="L251:L252"/>
    <mergeCell ref="L253:L254"/>
    <mergeCell ref="G253:G254"/>
    <mergeCell ref="H264:H265"/>
    <mergeCell ref="I264:I265"/>
    <mergeCell ref="A259:B259"/>
    <mergeCell ref="G257:G258"/>
    <mergeCell ref="H257:H258"/>
    <mergeCell ref="H259:H260"/>
    <mergeCell ref="I259:I260"/>
    <mergeCell ref="J259:J260"/>
    <mergeCell ref="K259:K260"/>
    <mergeCell ref="K246:K247"/>
    <mergeCell ref="L246:L247"/>
    <mergeCell ref="A247:B247"/>
    <mergeCell ref="A246:B246"/>
    <mergeCell ref="C246:C247"/>
    <mergeCell ref="D246:D247"/>
    <mergeCell ref="E246:E247"/>
    <mergeCell ref="H244:H245"/>
    <mergeCell ref="I244:I245"/>
    <mergeCell ref="H201:K201"/>
    <mergeCell ref="K211:K212"/>
    <mergeCell ref="A138:L138"/>
    <mergeCell ref="H167:K167"/>
    <mergeCell ref="A168:D168"/>
    <mergeCell ref="H168:K168"/>
    <mergeCell ref="A201:D201"/>
    <mergeCell ref="A210:B210"/>
    <mergeCell ref="A211:B211"/>
    <mergeCell ref="K179:K180"/>
    <mergeCell ref="K177:K178"/>
    <mergeCell ref="L177:L178"/>
    <mergeCell ref="A176:B176"/>
    <mergeCell ref="A177:B177"/>
    <mergeCell ref="C177:C178"/>
    <mergeCell ref="D177:D178"/>
    <mergeCell ref="E177:E178"/>
    <mergeCell ref="F177:F178"/>
    <mergeCell ref="A178:B178"/>
    <mergeCell ref="H154:H155"/>
    <mergeCell ref="I154:I155"/>
    <mergeCell ref="F156:F157"/>
    <mergeCell ref="G156:G157"/>
    <mergeCell ref="H156:H157"/>
    <mergeCell ref="A243:B243"/>
    <mergeCell ref="G211:G212"/>
    <mergeCell ref="H211:H212"/>
    <mergeCell ref="I211:I212"/>
    <mergeCell ref="J211:J212"/>
    <mergeCell ref="J244:J245"/>
    <mergeCell ref="A240:L240"/>
    <mergeCell ref="A241:L241"/>
    <mergeCell ref="A225:D225"/>
    <mergeCell ref="L211:L212"/>
    <mergeCell ref="H226:K226"/>
    <mergeCell ref="C211:C212"/>
    <mergeCell ref="E244:E245"/>
    <mergeCell ref="F244:F245"/>
    <mergeCell ref="G244:G245"/>
    <mergeCell ref="K244:K245"/>
    <mergeCell ref="L244:L245"/>
    <mergeCell ref="A245:B245"/>
    <mergeCell ref="A244:B244"/>
    <mergeCell ref="C244:C245"/>
    <mergeCell ref="D244:D245"/>
    <mergeCell ref="H225:K225"/>
    <mergeCell ref="A226:D226"/>
    <mergeCell ref="A118:B118"/>
    <mergeCell ref="A101:B101"/>
    <mergeCell ref="A183:B183"/>
    <mergeCell ref="A213:B213"/>
    <mergeCell ref="A105:D105"/>
    <mergeCell ref="A167:D167"/>
    <mergeCell ref="E181:E182"/>
    <mergeCell ref="F181:F182"/>
    <mergeCell ref="G181:G182"/>
    <mergeCell ref="D211:D212"/>
    <mergeCell ref="E211:E212"/>
    <mergeCell ref="F211:F212"/>
    <mergeCell ref="A212:B212"/>
    <mergeCell ref="A157:B157"/>
    <mergeCell ref="A156:B156"/>
    <mergeCell ref="C156:C157"/>
    <mergeCell ref="D156:D157"/>
    <mergeCell ref="E156:E157"/>
    <mergeCell ref="A158:B158"/>
    <mergeCell ref="F150:F151"/>
    <mergeCell ref="G150:G151"/>
    <mergeCell ref="A146:B146"/>
    <mergeCell ref="G144:G145"/>
    <mergeCell ref="G112:G113"/>
    <mergeCell ref="L156:L157"/>
    <mergeCell ref="A137:L137"/>
    <mergeCell ref="J179:J180"/>
    <mergeCell ref="A125:D125"/>
    <mergeCell ref="H125:K125"/>
    <mergeCell ref="A126:D126"/>
    <mergeCell ref="H126:K126"/>
    <mergeCell ref="A147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K144:K145"/>
    <mergeCell ref="I144:I145"/>
    <mergeCell ref="J144:J145"/>
    <mergeCell ref="I156:I157"/>
    <mergeCell ref="J156:J157"/>
    <mergeCell ref="K156:K157"/>
    <mergeCell ref="G177:G178"/>
    <mergeCell ref="J181:J182"/>
    <mergeCell ref="K181:K182"/>
    <mergeCell ref="L181:L182"/>
    <mergeCell ref="L179:L180"/>
    <mergeCell ref="A180:B180"/>
    <mergeCell ref="A179:B179"/>
    <mergeCell ref="C179:C180"/>
    <mergeCell ref="D179:D180"/>
    <mergeCell ref="E179:E180"/>
    <mergeCell ref="F179:F180"/>
    <mergeCell ref="A182:B182"/>
    <mergeCell ref="A181:B181"/>
    <mergeCell ref="C181:C182"/>
    <mergeCell ref="D181:D182"/>
    <mergeCell ref="I181:I182"/>
    <mergeCell ref="G179:G180"/>
    <mergeCell ref="H179:H180"/>
    <mergeCell ref="I179:I180"/>
    <mergeCell ref="H181:H182"/>
    <mergeCell ref="H177:H178"/>
    <mergeCell ref="I177:I178"/>
    <mergeCell ref="J177:J178"/>
    <mergeCell ref="L150:L151"/>
    <mergeCell ref="A151:B151"/>
    <mergeCell ref="A150:B150"/>
    <mergeCell ref="C150:C151"/>
    <mergeCell ref="D150:D151"/>
    <mergeCell ref="E150:E151"/>
    <mergeCell ref="J154:J155"/>
    <mergeCell ref="K154:K155"/>
    <mergeCell ref="L152:L153"/>
    <mergeCell ref="A153:B153"/>
    <mergeCell ref="A152:B152"/>
    <mergeCell ref="C152:C153"/>
    <mergeCell ref="D152:D153"/>
    <mergeCell ref="E152:E153"/>
    <mergeCell ref="F152:F153"/>
    <mergeCell ref="G152:G153"/>
    <mergeCell ref="L154:L155"/>
    <mergeCell ref="A155:B155"/>
    <mergeCell ref="A154:B154"/>
    <mergeCell ref="C154:C155"/>
    <mergeCell ref="D154:D155"/>
    <mergeCell ref="E154:E155"/>
    <mergeCell ref="F154:F155"/>
    <mergeCell ref="G154:G155"/>
    <mergeCell ref="H150:H151"/>
    <mergeCell ref="I150:I151"/>
    <mergeCell ref="J150:J151"/>
    <mergeCell ref="K150:K151"/>
    <mergeCell ref="H152:H153"/>
    <mergeCell ref="I152:I153"/>
    <mergeCell ref="J152:J153"/>
    <mergeCell ref="K152:K153"/>
    <mergeCell ref="L148:L149"/>
    <mergeCell ref="A149:B149"/>
    <mergeCell ref="A148:B148"/>
    <mergeCell ref="C148:C149"/>
    <mergeCell ref="D148:D149"/>
    <mergeCell ref="E148:E149"/>
    <mergeCell ref="F148:F149"/>
    <mergeCell ref="G148:G149"/>
    <mergeCell ref="H148:H149"/>
    <mergeCell ref="I148:I149"/>
    <mergeCell ref="L144:L145"/>
    <mergeCell ref="J148:J149"/>
    <mergeCell ref="K148:K149"/>
    <mergeCell ref="L146:L147"/>
    <mergeCell ref="L116:L117"/>
    <mergeCell ref="A117:B117"/>
    <mergeCell ref="A116:B116"/>
    <mergeCell ref="C116:C117"/>
    <mergeCell ref="D116:D117"/>
    <mergeCell ref="E116:E117"/>
    <mergeCell ref="A143:B143"/>
    <mergeCell ref="A144:B144"/>
    <mergeCell ref="C144:C145"/>
    <mergeCell ref="D144:D145"/>
    <mergeCell ref="E144:E145"/>
    <mergeCell ref="F144:F145"/>
    <mergeCell ref="A145:B145"/>
    <mergeCell ref="F116:F117"/>
    <mergeCell ref="G116:G117"/>
    <mergeCell ref="H116:H117"/>
    <mergeCell ref="I116:I117"/>
    <mergeCell ref="J116:J117"/>
    <mergeCell ref="K116:K117"/>
    <mergeCell ref="H144:H145"/>
    <mergeCell ref="H105:K105"/>
    <mergeCell ref="L114:L115"/>
    <mergeCell ref="A115:B115"/>
    <mergeCell ref="A114:B114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K112:K113"/>
    <mergeCell ref="L112:L113"/>
    <mergeCell ref="A111:B111"/>
    <mergeCell ref="A112:B112"/>
    <mergeCell ref="C112:C113"/>
    <mergeCell ref="D112:D113"/>
    <mergeCell ref="E112:E113"/>
    <mergeCell ref="F112:F113"/>
    <mergeCell ref="A113:B113"/>
    <mergeCell ref="H112:H113"/>
    <mergeCell ref="I112:I113"/>
    <mergeCell ref="J112:J113"/>
    <mergeCell ref="L97:L98"/>
    <mergeCell ref="A98:B98"/>
    <mergeCell ref="A97:B97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9:L100"/>
    <mergeCell ref="A100:B100"/>
    <mergeCell ref="A99:B99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5:L96"/>
    <mergeCell ref="G95:G96"/>
    <mergeCell ref="H95:H96"/>
    <mergeCell ref="I95:I96"/>
    <mergeCell ref="J95:J96"/>
    <mergeCell ref="K95:K96"/>
    <mergeCell ref="L89:L90"/>
    <mergeCell ref="A90:B90"/>
    <mergeCell ref="A89:B89"/>
    <mergeCell ref="C89:C90"/>
    <mergeCell ref="D89:D90"/>
    <mergeCell ref="E89:E90"/>
    <mergeCell ref="F89:F90"/>
    <mergeCell ref="G89:G90"/>
    <mergeCell ref="H89:H90"/>
    <mergeCell ref="A96:B96"/>
    <mergeCell ref="A95:B95"/>
    <mergeCell ref="C95:C96"/>
    <mergeCell ref="D95:D96"/>
    <mergeCell ref="E95:E96"/>
    <mergeCell ref="F95:F96"/>
    <mergeCell ref="I89:I90"/>
    <mergeCell ref="J89:J90"/>
    <mergeCell ref="A88:B88"/>
    <mergeCell ref="A87:B87"/>
    <mergeCell ref="C87:C88"/>
    <mergeCell ref="D87:D88"/>
    <mergeCell ref="E87:E88"/>
    <mergeCell ref="F87:F88"/>
    <mergeCell ref="G87:G88"/>
    <mergeCell ref="H87:H88"/>
    <mergeCell ref="I87:I88"/>
    <mergeCell ref="J83:J84"/>
    <mergeCell ref="K83:K84"/>
    <mergeCell ref="L83:L84"/>
    <mergeCell ref="H81:H82"/>
    <mergeCell ref="I81:I82"/>
    <mergeCell ref="J81:J82"/>
    <mergeCell ref="K81:K82"/>
    <mergeCell ref="L85:L86"/>
    <mergeCell ref="A82:B82"/>
    <mergeCell ref="A84:B84"/>
    <mergeCell ref="A83:B83"/>
    <mergeCell ref="C83:C84"/>
    <mergeCell ref="D83:D84"/>
    <mergeCell ref="E83:E84"/>
    <mergeCell ref="F83:F84"/>
    <mergeCell ref="A86:B86"/>
    <mergeCell ref="A85:B85"/>
    <mergeCell ref="C85:C86"/>
    <mergeCell ref="D85:D86"/>
    <mergeCell ref="E85:E86"/>
    <mergeCell ref="F85:F86"/>
    <mergeCell ref="J79:J80"/>
    <mergeCell ref="K79:K80"/>
    <mergeCell ref="L79:L80"/>
    <mergeCell ref="A80:B80"/>
    <mergeCell ref="A81:B81"/>
    <mergeCell ref="C81:C82"/>
    <mergeCell ref="D81:D82"/>
    <mergeCell ref="E81:E82"/>
    <mergeCell ref="F79:F80"/>
    <mergeCell ref="G79:G80"/>
    <mergeCell ref="H79:H80"/>
    <mergeCell ref="I79:I80"/>
    <mergeCell ref="A79:B79"/>
    <mergeCell ref="C79:C80"/>
    <mergeCell ref="D79:D80"/>
    <mergeCell ref="E79:E80"/>
    <mergeCell ref="F81:F82"/>
    <mergeCell ref="G81:G82"/>
    <mergeCell ref="L81:L82"/>
    <mergeCell ref="J77:J78"/>
    <mergeCell ref="K77:K78"/>
    <mergeCell ref="A75:B75"/>
    <mergeCell ref="A77:B77"/>
    <mergeCell ref="C77:C78"/>
    <mergeCell ref="L67:L68"/>
    <mergeCell ref="A68:B68"/>
    <mergeCell ref="A67:B67"/>
    <mergeCell ref="C67:C68"/>
    <mergeCell ref="D67:D68"/>
    <mergeCell ref="E67:E68"/>
    <mergeCell ref="J69:J70"/>
    <mergeCell ref="K69:K70"/>
    <mergeCell ref="D77:D78"/>
    <mergeCell ref="E77:E78"/>
    <mergeCell ref="L77:L78"/>
    <mergeCell ref="A78:B78"/>
    <mergeCell ref="F77:F78"/>
    <mergeCell ref="G77:G78"/>
    <mergeCell ref="H77:H78"/>
    <mergeCell ref="I77:I78"/>
    <mergeCell ref="L69:L70"/>
    <mergeCell ref="A70:B70"/>
    <mergeCell ref="A69:B69"/>
    <mergeCell ref="C69:C70"/>
    <mergeCell ref="D69:D70"/>
    <mergeCell ref="F67:F68"/>
    <mergeCell ref="G67:G68"/>
    <mergeCell ref="H67:H68"/>
    <mergeCell ref="I67:I68"/>
    <mergeCell ref="J67:J68"/>
    <mergeCell ref="K67:K68"/>
    <mergeCell ref="A71:B71"/>
    <mergeCell ref="E69:E70"/>
    <mergeCell ref="F69:F70"/>
    <mergeCell ref="G69:G70"/>
    <mergeCell ref="H69:H70"/>
    <mergeCell ref="I69:I70"/>
    <mergeCell ref="L61:L62"/>
    <mergeCell ref="A62:B62"/>
    <mergeCell ref="A61:B61"/>
    <mergeCell ref="C61:C62"/>
    <mergeCell ref="D61:D62"/>
    <mergeCell ref="E61:E62"/>
    <mergeCell ref="L63:L64"/>
    <mergeCell ref="A64:B64"/>
    <mergeCell ref="A63:B63"/>
    <mergeCell ref="C63:C64"/>
    <mergeCell ref="D63:D64"/>
    <mergeCell ref="E63:E64"/>
    <mergeCell ref="F63:F64"/>
    <mergeCell ref="G63:G64"/>
    <mergeCell ref="J61:J62"/>
    <mergeCell ref="K61:K62"/>
    <mergeCell ref="H63:H64"/>
    <mergeCell ref="I63:I64"/>
    <mergeCell ref="J63:J64"/>
    <mergeCell ref="K63:K64"/>
    <mergeCell ref="F61:F62"/>
    <mergeCell ref="G61:G62"/>
    <mergeCell ref="H61:H62"/>
    <mergeCell ref="I61:I62"/>
    <mergeCell ref="A59:B59"/>
    <mergeCell ref="C59:C60"/>
    <mergeCell ref="D59:D60"/>
    <mergeCell ref="E59:E60"/>
    <mergeCell ref="F59:F60"/>
    <mergeCell ref="G59:G60"/>
    <mergeCell ref="L55:L56"/>
    <mergeCell ref="A56:B56"/>
    <mergeCell ref="A55:B55"/>
    <mergeCell ref="C55:C56"/>
    <mergeCell ref="D55:D56"/>
    <mergeCell ref="E55:E56"/>
    <mergeCell ref="J59:J60"/>
    <mergeCell ref="K59:K60"/>
    <mergeCell ref="L57:L58"/>
    <mergeCell ref="A58:B58"/>
    <mergeCell ref="A57:B57"/>
    <mergeCell ref="C57:C58"/>
    <mergeCell ref="D57:D58"/>
    <mergeCell ref="E57:E58"/>
    <mergeCell ref="F57:F58"/>
    <mergeCell ref="G57:G58"/>
    <mergeCell ref="L59:L60"/>
    <mergeCell ref="A60:B60"/>
    <mergeCell ref="H59:H60"/>
    <mergeCell ref="I59:I60"/>
    <mergeCell ref="H53:H54"/>
    <mergeCell ref="I53:I54"/>
    <mergeCell ref="F55:F56"/>
    <mergeCell ref="G55:G56"/>
    <mergeCell ref="H55:H56"/>
    <mergeCell ref="I55:I56"/>
    <mergeCell ref="J55:J56"/>
    <mergeCell ref="K55:K56"/>
    <mergeCell ref="H57:H58"/>
    <mergeCell ref="I57:I58"/>
    <mergeCell ref="J57:J58"/>
    <mergeCell ref="K57:K58"/>
    <mergeCell ref="L49:L50"/>
    <mergeCell ref="A50:B50"/>
    <mergeCell ref="A49:B49"/>
    <mergeCell ref="C49:C50"/>
    <mergeCell ref="D49:D50"/>
    <mergeCell ref="E49:E50"/>
    <mergeCell ref="J53:J54"/>
    <mergeCell ref="K53:K54"/>
    <mergeCell ref="L51:L52"/>
    <mergeCell ref="A52:B52"/>
    <mergeCell ref="A51:B51"/>
    <mergeCell ref="C51:C52"/>
    <mergeCell ref="D51:D52"/>
    <mergeCell ref="E51:E52"/>
    <mergeCell ref="F51:F52"/>
    <mergeCell ref="G51:G52"/>
    <mergeCell ref="L53:L54"/>
    <mergeCell ref="A54:B54"/>
    <mergeCell ref="A53:B53"/>
    <mergeCell ref="C53:C54"/>
    <mergeCell ref="D53:D54"/>
    <mergeCell ref="E53:E54"/>
    <mergeCell ref="F53:F54"/>
    <mergeCell ref="G53:G54"/>
    <mergeCell ref="H47:H48"/>
    <mergeCell ref="I47:I48"/>
    <mergeCell ref="F49:F50"/>
    <mergeCell ref="G49:G50"/>
    <mergeCell ref="H49:H50"/>
    <mergeCell ref="I49:I50"/>
    <mergeCell ref="J49:J50"/>
    <mergeCell ref="K49:K50"/>
    <mergeCell ref="H51:H52"/>
    <mergeCell ref="I51:I52"/>
    <mergeCell ref="J51:J52"/>
    <mergeCell ref="K51:K52"/>
    <mergeCell ref="H45:H46"/>
    <mergeCell ref="I45:I46"/>
    <mergeCell ref="J45:J46"/>
    <mergeCell ref="K45:K46"/>
    <mergeCell ref="L43:L44"/>
    <mergeCell ref="A44:B44"/>
    <mergeCell ref="J47:J48"/>
    <mergeCell ref="K47:K48"/>
    <mergeCell ref="L45:L46"/>
    <mergeCell ref="A46:B46"/>
    <mergeCell ref="A45:B45"/>
    <mergeCell ref="C45:C46"/>
    <mergeCell ref="D45:D46"/>
    <mergeCell ref="E45:E46"/>
    <mergeCell ref="F45:F46"/>
    <mergeCell ref="G45:G46"/>
    <mergeCell ref="L47:L48"/>
    <mergeCell ref="A48:B48"/>
    <mergeCell ref="A47:B47"/>
    <mergeCell ref="C47:C48"/>
    <mergeCell ref="D47:D48"/>
    <mergeCell ref="E47:E48"/>
    <mergeCell ref="F47:F48"/>
    <mergeCell ref="G47:G48"/>
    <mergeCell ref="E43:E44"/>
    <mergeCell ref="F43:F44"/>
    <mergeCell ref="G43:G44"/>
    <mergeCell ref="A43:B43"/>
    <mergeCell ref="C43:C44"/>
    <mergeCell ref="K41:K42"/>
    <mergeCell ref="A42:B42"/>
    <mergeCell ref="H43:H44"/>
    <mergeCell ref="I43:I44"/>
    <mergeCell ref="J43:J44"/>
    <mergeCell ref="K43:K44"/>
    <mergeCell ref="D43:D44"/>
    <mergeCell ref="A41:B41"/>
    <mergeCell ref="C41:C42"/>
    <mergeCell ref="D41:D42"/>
    <mergeCell ref="E41:E42"/>
    <mergeCell ref="F41:F42"/>
    <mergeCell ref="G41:G42"/>
    <mergeCell ref="H41:H42"/>
    <mergeCell ref="I41:I42"/>
    <mergeCell ref="J41:J42"/>
    <mergeCell ref="L27:L28"/>
    <mergeCell ref="A24:B24"/>
    <mergeCell ref="A23:B23"/>
    <mergeCell ref="A22:B22"/>
    <mergeCell ref="G23:G24"/>
    <mergeCell ref="K27:K28"/>
    <mergeCell ref="L41:L42"/>
    <mergeCell ref="E27:E28"/>
    <mergeCell ref="F27:F28"/>
    <mergeCell ref="H33:K33"/>
    <mergeCell ref="A29:B29"/>
    <mergeCell ref="A27:B27"/>
    <mergeCell ref="G27:G28"/>
    <mergeCell ref="C27:C28"/>
    <mergeCell ref="D27:D28"/>
    <mergeCell ref="A38:L38"/>
    <mergeCell ref="A33:D33"/>
    <mergeCell ref="A40:B40"/>
    <mergeCell ref="A21:B21"/>
    <mergeCell ref="C21:C22"/>
    <mergeCell ref="D21:D22"/>
    <mergeCell ref="E21:E22"/>
    <mergeCell ref="A28:B28"/>
    <mergeCell ref="H25:H26"/>
    <mergeCell ref="I25:I26"/>
    <mergeCell ref="J25:J26"/>
    <mergeCell ref="H27:H28"/>
    <mergeCell ref="I27:I28"/>
    <mergeCell ref="J27:J28"/>
    <mergeCell ref="H19:H20"/>
    <mergeCell ref="I19:I20"/>
    <mergeCell ref="L25:L26"/>
    <mergeCell ref="A26:B26"/>
    <mergeCell ref="A25:B25"/>
    <mergeCell ref="C25:C26"/>
    <mergeCell ref="D25:D26"/>
    <mergeCell ref="E25:E26"/>
    <mergeCell ref="F25:F26"/>
    <mergeCell ref="G25:G26"/>
    <mergeCell ref="K25:K26"/>
    <mergeCell ref="F21:F22"/>
    <mergeCell ref="G21:G22"/>
    <mergeCell ref="H21:H22"/>
    <mergeCell ref="I21:I22"/>
    <mergeCell ref="J21:J22"/>
    <mergeCell ref="K21:K22"/>
    <mergeCell ref="F23:F24"/>
    <mergeCell ref="E23:E24"/>
    <mergeCell ref="D23:D24"/>
    <mergeCell ref="C23:C24"/>
    <mergeCell ref="I23:I24"/>
    <mergeCell ref="H23:H24"/>
    <mergeCell ref="L21:L22"/>
    <mergeCell ref="L15:L16"/>
    <mergeCell ref="A16:B16"/>
    <mergeCell ref="A15:B15"/>
    <mergeCell ref="C15:C16"/>
    <mergeCell ref="D15:D16"/>
    <mergeCell ref="E15:E16"/>
    <mergeCell ref="J19:J20"/>
    <mergeCell ref="K19:K20"/>
    <mergeCell ref="L17:L18"/>
    <mergeCell ref="A18:B18"/>
    <mergeCell ref="A17:B17"/>
    <mergeCell ref="C17:C18"/>
    <mergeCell ref="D17:D18"/>
    <mergeCell ref="E17:E18"/>
    <mergeCell ref="F17:F18"/>
    <mergeCell ref="G17:G18"/>
    <mergeCell ref="L19:L20"/>
    <mergeCell ref="A20:B20"/>
    <mergeCell ref="A19:B19"/>
    <mergeCell ref="C19:C20"/>
    <mergeCell ref="D19:D20"/>
    <mergeCell ref="E19:E20"/>
    <mergeCell ref="F19:F20"/>
    <mergeCell ref="G19:G20"/>
    <mergeCell ref="H13:H14"/>
    <mergeCell ref="I13:I14"/>
    <mergeCell ref="F15:F16"/>
    <mergeCell ref="G15:G16"/>
    <mergeCell ref="H15:H16"/>
    <mergeCell ref="I15:I16"/>
    <mergeCell ref="J15:J16"/>
    <mergeCell ref="K15:K16"/>
    <mergeCell ref="H17:H18"/>
    <mergeCell ref="I17:I18"/>
    <mergeCell ref="J17:J18"/>
    <mergeCell ref="K17:K18"/>
    <mergeCell ref="L9:L10"/>
    <mergeCell ref="A10:B10"/>
    <mergeCell ref="A9:B9"/>
    <mergeCell ref="C9:C10"/>
    <mergeCell ref="D9:D10"/>
    <mergeCell ref="E9:E10"/>
    <mergeCell ref="J13:J14"/>
    <mergeCell ref="K13:K14"/>
    <mergeCell ref="L11:L12"/>
    <mergeCell ref="A12:B12"/>
    <mergeCell ref="A11:B11"/>
    <mergeCell ref="C11:C12"/>
    <mergeCell ref="D11:D12"/>
    <mergeCell ref="E11:E12"/>
    <mergeCell ref="F11:F12"/>
    <mergeCell ref="G11:G12"/>
    <mergeCell ref="L13:L14"/>
    <mergeCell ref="A14:B14"/>
    <mergeCell ref="A13:B13"/>
    <mergeCell ref="C13:C14"/>
    <mergeCell ref="D13:D14"/>
    <mergeCell ref="E13:E14"/>
    <mergeCell ref="F13:F14"/>
    <mergeCell ref="G13:G14"/>
    <mergeCell ref="F9:F10"/>
    <mergeCell ref="G9:G10"/>
    <mergeCell ref="H9:H10"/>
    <mergeCell ref="I9:I10"/>
    <mergeCell ref="J9:J10"/>
    <mergeCell ref="K9:K10"/>
    <mergeCell ref="H11:H12"/>
    <mergeCell ref="I11:I12"/>
    <mergeCell ref="J11:J12"/>
    <mergeCell ref="K11:K12"/>
    <mergeCell ref="H3:H4"/>
    <mergeCell ref="I3:I4"/>
    <mergeCell ref="J3:J4"/>
    <mergeCell ref="K3:K4"/>
    <mergeCell ref="L3:L4"/>
    <mergeCell ref="A2:B2"/>
    <mergeCell ref="A3:B3"/>
    <mergeCell ref="A4:B4"/>
    <mergeCell ref="C3:C4"/>
    <mergeCell ref="D3:D4"/>
    <mergeCell ref="F3:F4"/>
    <mergeCell ref="E3:E4"/>
    <mergeCell ref="G3:G4"/>
    <mergeCell ref="I7:I8"/>
    <mergeCell ref="J7:J8"/>
    <mergeCell ref="K7:K8"/>
    <mergeCell ref="A5:B5"/>
    <mergeCell ref="A6:B6"/>
    <mergeCell ref="A7:B7"/>
    <mergeCell ref="A8:B8"/>
    <mergeCell ref="D5:D6"/>
    <mergeCell ref="C5:C6"/>
    <mergeCell ref="E5:E6"/>
    <mergeCell ref="F5:F6"/>
    <mergeCell ref="G5:G6"/>
    <mergeCell ref="A76:B76"/>
    <mergeCell ref="L5:L6"/>
    <mergeCell ref="L7:L8"/>
    <mergeCell ref="A65:B65"/>
    <mergeCell ref="A66:B66"/>
    <mergeCell ref="E65:E66"/>
    <mergeCell ref="D65:D66"/>
    <mergeCell ref="C65:C66"/>
    <mergeCell ref="K65:K66"/>
    <mergeCell ref="J65:J66"/>
    <mergeCell ref="I65:I66"/>
    <mergeCell ref="H65:H66"/>
    <mergeCell ref="G65:G66"/>
    <mergeCell ref="F65:F66"/>
    <mergeCell ref="H5:H6"/>
    <mergeCell ref="I5:I6"/>
    <mergeCell ref="J5:J6"/>
    <mergeCell ref="K5:K6"/>
    <mergeCell ref="C7:C8"/>
    <mergeCell ref="D7:D8"/>
    <mergeCell ref="E7:E8"/>
    <mergeCell ref="F7:F8"/>
    <mergeCell ref="G7:G8"/>
    <mergeCell ref="H7:H8"/>
  </mergeCells>
  <phoneticPr fontId="6" type="noConversion"/>
  <pageMargins left="0.31496062992125984" right="0.31496062992125984" top="0.74803149606299213" bottom="0.74803149606299213" header="0.31496062992125984" footer="0.31496062992125984"/>
  <pageSetup scale="88" orientation="landscape" r:id="rId1"/>
  <headerFooter>
    <oddHeader>&amp;CSISTEMA PARA EL DESARROLLO INTEGRAL DE LA FAMILIA
NOMINA  CORRESPONDIENTE A LA 2DA. QNA. ENERO 2014.</oddHeader>
  </headerFooter>
  <rowBreaks count="7" manualBreakCount="7">
    <brk id="37" max="16383" man="1"/>
    <brk id="74" max="16383" man="1"/>
    <brk id="106" max="16383" man="1"/>
    <brk id="138" max="16383" man="1"/>
    <brk id="171" max="16383" man="1"/>
    <brk id="205" max="16383" man="1"/>
    <brk id="241" max="16383" man="1"/>
  </rowBreaks>
  <ignoredErrors>
    <ignoredError sqref="F248:G2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A12" sqref="A12"/>
    </sheetView>
  </sheetViews>
  <sheetFormatPr baseColWidth="10" defaultRowHeight="15"/>
  <cols>
    <col min="1" max="1" width="12.5703125" bestFit="1" customWidth="1"/>
    <col min="2" max="2" width="13.7109375" bestFit="1" customWidth="1"/>
    <col min="3" max="3" width="12" customWidth="1"/>
    <col min="4" max="4" width="12.28515625" customWidth="1"/>
    <col min="5" max="5" width="8.7109375" bestFit="1" customWidth="1"/>
    <col min="6" max="6" width="7.140625" bestFit="1" customWidth="1"/>
    <col min="7" max="7" width="7.42578125" bestFit="1" customWidth="1"/>
    <col min="8" max="8" width="9.5703125" bestFit="1" customWidth="1"/>
    <col min="9" max="9" width="6.5703125" bestFit="1" customWidth="1"/>
    <col min="10" max="10" width="10.28515625" bestFit="1" customWidth="1"/>
  </cols>
  <sheetData>
    <row r="1" spans="1:16">
      <c r="B1" s="23"/>
      <c r="D1" s="24"/>
    </row>
    <row r="2" spans="1:16">
      <c r="B2" s="23"/>
      <c r="D2" s="24"/>
    </row>
    <row r="4" spans="1:16">
      <c r="B4" t="s">
        <v>3</v>
      </c>
      <c r="C4" t="s">
        <v>129</v>
      </c>
    </row>
    <row r="5" spans="1:16">
      <c r="A5" t="s">
        <v>95</v>
      </c>
      <c r="B5" s="24">
        <v>26866.94</v>
      </c>
    </row>
    <row r="6" spans="1:16">
      <c r="A6" t="s">
        <v>125</v>
      </c>
      <c r="B6" s="24">
        <v>69114.880000000005</v>
      </c>
      <c r="C6">
        <v>32780.639999999999</v>
      </c>
      <c r="D6" s="18">
        <f>B6-C6</f>
        <v>36334.240000000005</v>
      </c>
    </row>
    <row r="7" spans="1:16">
      <c r="A7" t="s">
        <v>126</v>
      </c>
      <c r="B7" s="24">
        <v>35665.71</v>
      </c>
      <c r="C7">
        <v>24033.96</v>
      </c>
      <c r="D7" s="18">
        <f>B7-C7</f>
        <v>11631.75</v>
      </c>
      <c r="E7" s="26"/>
    </row>
    <row r="8" spans="1:16">
      <c r="A8" t="s">
        <v>127</v>
      </c>
      <c r="B8" s="24">
        <v>37109.019999999997</v>
      </c>
      <c r="D8" s="26"/>
    </row>
    <row r="9" spans="1:16">
      <c r="A9" t="s">
        <v>128</v>
      </c>
      <c r="B9" s="24">
        <v>198034.81</v>
      </c>
      <c r="D9" s="26"/>
    </row>
    <row r="10" spans="1:16">
      <c r="B10" s="24">
        <f>SUM(B5:B9)</f>
        <v>366791.36</v>
      </c>
    </row>
    <row r="12" spans="1:16">
      <c r="A12" s="24">
        <v>326925.21999999997</v>
      </c>
      <c r="B12" t="s">
        <v>130</v>
      </c>
    </row>
    <row r="13" spans="1:16">
      <c r="N13" s="25"/>
      <c r="O13" s="25"/>
      <c r="P13" s="25"/>
    </row>
    <row r="14" spans="1:16">
      <c r="B14" s="18"/>
      <c r="D14" s="18"/>
    </row>
    <row r="16" spans="1:16">
      <c r="B16" s="18"/>
    </row>
    <row r="18" spans="2:2">
      <c r="B18" s="18"/>
    </row>
    <row r="19" spans="2:2">
      <c r="B19" s="18"/>
    </row>
    <row r="20" spans="2:2">
      <c r="B20" s="18"/>
    </row>
  </sheetData>
  <phoneticPr fontId="6" type="noConversion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2014-01-30T15:20:02Z</cp:lastPrinted>
  <dcterms:created xsi:type="dcterms:W3CDTF">2013-05-30T14:39:25Z</dcterms:created>
  <dcterms:modified xsi:type="dcterms:W3CDTF">2014-01-30T21:39:37Z</dcterms:modified>
</cp:coreProperties>
</file>