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J152" i="1"/>
  <c r="K152" s="1"/>
  <c r="H152"/>
  <c r="E152"/>
  <c r="E259"/>
  <c r="E95"/>
  <c r="D7" i="2"/>
  <c r="D6"/>
  <c r="B10"/>
  <c r="E266" i="1"/>
  <c r="J97"/>
  <c r="J67"/>
  <c r="G255"/>
  <c r="G257"/>
  <c r="G259"/>
  <c r="H259" s="1"/>
  <c r="G261"/>
  <c r="G253"/>
  <c r="G246"/>
  <c r="H266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50" l="1"/>
  <c r="J93" l="1"/>
  <c r="E93"/>
  <c r="H93" l="1"/>
  <c r="K93" s="1"/>
  <c r="E91"/>
  <c r="H91" s="1"/>
  <c r="K91" s="1"/>
  <c r="J91"/>
  <c r="J257" l="1"/>
  <c r="J259"/>
  <c r="K259" s="1"/>
  <c r="E248"/>
  <c r="E246"/>
  <c r="H246" s="1"/>
  <c r="F268"/>
  <c r="I268"/>
  <c r="E65"/>
  <c r="H65" l="1"/>
  <c r="K65" s="1"/>
  <c r="E257"/>
  <c r="E250"/>
  <c r="E253"/>
  <c r="H253" s="1"/>
  <c r="J253"/>
  <c r="E255"/>
  <c r="H255" s="1"/>
  <c r="J255"/>
  <c r="E261"/>
  <c r="J261"/>
  <c r="J246"/>
  <c r="H248"/>
  <c r="J248"/>
  <c r="J266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4"/>
  <c r="H154" s="1"/>
  <c r="E156"/>
  <c r="H156" s="1"/>
  <c r="E158"/>
  <c r="H158" s="1"/>
  <c r="E179"/>
  <c r="H179" s="1"/>
  <c r="E181"/>
  <c r="H181" s="1"/>
  <c r="E183"/>
  <c r="H183" s="1"/>
  <c r="E213"/>
  <c r="F29"/>
  <c r="F71"/>
  <c r="F101"/>
  <c r="F118"/>
  <c r="F160"/>
  <c r="F185"/>
  <c r="F215"/>
  <c r="F250"/>
  <c r="I29"/>
  <c r="I71"/>
  <c r="I101"/>
  <c r="I118"/>
  <c r="I160"/>
  <c r="I185"/>
  <c r="I215"/>
  <c r="I250"/>
  <c r="I263"/>
  <c r="F263"/>
  <c r="J250"/>
  <c r="J213"/>
  <c r="J215" s="1"/>
  <c r="J183"/>
  <c r="J181"/>
  <c r="J179"/>
  <c r="H185"/>
  <c r="J158"/>
  <c r="J156"/>
  <c r="J154"/>
  <c r="J150"/>
  <c r="J148"/>
  <c r="J146"/>
  <c r="J144"/>
  <c r="J160" s="1"/>
  <c r="J116"/>
  <c r="J114"/>
  <c r="J112"/>
  <c r="H118"/>
  <c r="J81"/>
  <c r="J99"/>
  <c r="J95"/>
  <c r="J89"/>
  <c r="J87"/>
  <c r="J85"/>
  <c r="J83"/>
  <c r="J79"/>
  <c r="K61"/>
  <c r="K57"/>
  <c r="K53"/>
  <c r="H250"/>
  <c r="K183"/>
  <c r="K116"/>
  <c r="K112"/>
  <c r="C275" l="1"/>
  <c r="K95"/>
  <c r="H261"/>
  <c r="K261" s="1"/>
  <c r="H257"/>
  <c r="K257" s="1"/>
  <c r="K156"/>
  <c r="K81"/>
  <c r="K253"/>
  <c r="E215"/>
  <c r="H213"/>
  <c r="H69"/>
  <c r="K69" s="1"/>
  <c r="H59"/>
  <c r="K59" s="1"/>
  <c r="H55"/>
  <c r="K55" s="1"/>
  <c r="J268"/>
  <c r="K266"/>
  <c r="K268" s="1"/>
  <c r="K148"/>
  <c r="K144"/>
  <c r="K87"/>
  <c r="K83"/>
  <c r="K79"/>
  <c r="J185"/>
  <c r="K179"/>
  <c r="J118"/>
  <c r="K89"/>
  <c r="K99"/>
  <c r="K114"/>
  <c r="K146"/>
  <c r="J29"/>
  <c r="K150"/>
  <c r="K154"/>
  <c r="K158"/>
  <c r="H268"/>
  <c r="E268"/>
  <c r="E29"/>
  <c r="K49"/>
  <c r="K51"/>
  <c r="K85"/>
  <c r="K255"/>
  <c r="K181"/>
  <c r="K118"/>
  <c r="J71"/>
  <c r="K47"/>
  <c r="K248"/>
  <c r="K246"/>
  <c r="E71"/>
  <c r="H101"/>
  <c r="E160"/>
  <c r="E101"/>
  <c r="K45"/>
  <c r="J101"/>
  <c r="J263"/>
  <c r="C276"/>
  <c r="E263"/>
  <c r="E185"/>
  <c r="E118"/>
  <c r="C274" l="1"/>
  <c r="C277" s="1"/>
  <c r="H263"/>
  <c r="K263"/>
  <c r="K250"/>
  <c r="K185"/>
  <c r="K101"/>
  <c r="K43"/>
  <c r="H71"/>
  <c r="K160"/>
  <c r="H160"/>
  <c r="K213"/>
  <c r="K215" s="1"/>
  <c r="H215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<sst xmlns="http://schemas.openxmlformats.org/spreadsheetml/2006/main" count="298" uniqueCount="132">
  <si>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</si>
  <si>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</si>
  <si>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</si>
  <si>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</si>
  <si>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</si>
  <si>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</si>
  <si>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</si>
  <si>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</si>
  <si>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</si>
  <si>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</si>
  <si>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</si>
  <si>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</si>
  <si>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</si>
  <si>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</si>
  <si>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</si>
  <si>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</si>
  <si>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</si>
  <si>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</si>
  <si>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</si>
  <si>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</si>
  <si>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</si>
  <si>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</si>
  <si>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</si>
  <si>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</si>
  <si>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</si>
  <si>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</si>
  <si>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</si>
  <si>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GABRIELA LOPEZ DAMIAN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</si>
  <si>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</si>
  <si>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</si>
  <si>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</si>
  <si>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</si>
  <si>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</si>
  <si>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</si>
  <si>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</si>
  <si>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</si>
  <si>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</si>
  <si>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</si>
  <si>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</si>
  <si>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</si>
  <si>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</si>
  <si>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</si>
  <si>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</si>
  <si>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</si>
  <si>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</si>
  <si>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</si>
  <si>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</si>
  <si>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</si>
  <si>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EVA  MARIA MARTINEZ ALCARAZ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</si>
  <si>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</si>
  <si>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</si>
  <si>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</si>
  <si>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</si>
  <si>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</si>
  <si>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</si>
  <si>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</si>
  <si>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</si>
  <si>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</si>
  <si>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</si>
  <si>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</si>
  <si>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</si>
  <si>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</si>
  <si>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</si>
  <si>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</si>
  <si>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</si>
  <si>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</si>
  <si>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</si>
  <si>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</si>
  <si>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</si>
  <si>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</si>
  <si>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</si>
  <si>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</si>
  <si>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</si>
  <si>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</si>
  <si>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</si>
  <si>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</si>
  <si>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</si>
  <si>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</si>
  <si>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</si>
  <si>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</si>
  <si>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</si>
  <si>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</si>
  <si>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</si>
  <si>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</si>
  <si>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</si>
  <si>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</si>
  <si>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</si>
  <si>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</si>
  <si>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</si>
  <si>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</si>
  <si>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</si>
  <si>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</si>
  <si>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</si>
  <si>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</si>
  <si>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</si>
  <si>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</si>
  <si>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</si>
  <si>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</si>
  <si>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</si>
  <si>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</si>
  <si>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</si>
  <si>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</si>
  <si>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</si>
  <si>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</si>
  <si>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</si>
  <si>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</si>
  <si>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</si>
  <si>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</si>
  <si>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</si>
  <si>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</si>
  <si>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</si>
  <si>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</si>
  <si>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</si>
  <si>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</si>
  <si>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</si>
  <si>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</si>
  <si>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</si>
  <si>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</si>
  <si>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</si>
  <si>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</si>
  <si>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</si>
  <si>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</si>
  <si>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</si>
  <si>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</si>
  <si>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</si>
  <si>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</si>
  <si>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</si>
  <si>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</si>
  <si>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</si>
  <si>
    <t>ISIS CAROLINA HERNANDEZ CARDENAS</t>
  </si>
  <si>
    <t>ALVARO CORTES LARA</t>
  </si>
  <si>
    <t>ROSA HILDA SANCHEZ ROBLES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</si>
</sst>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Layout" zoomScaleNormal="100" workbookViewId="0">
      <selection activeCell="I7" sqref="I7:I8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83</v>
      </c>
    </row>
    <row r="2" spans="1:12" ht="22.5">
      <c r="A2" s="35" t="s">
        <v>0</v>
      </c>
      <c r="B2" s="35"/>
      <c r="C2" s="14" t="s">
        <v>1</v>
      </c>
      <c r="D2" s="2" t="s">
        <v>2</v>
      </c>
      <c r="E2" s="2" t="s">
        <v>106</v>
      </c>
      <c r="F2" s="13" t="s">
        <v>3</v>
      </c>
      <c r="G2" s="2" t="s">
        <v>104</v>
      </c>
      <c r="H2" s="2" t="s">
        <v>105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48" t="s">
        <v>118</v>
      </c>
      <c r="B3" s="48"/>
      <c r="C3" s="46">
        <v>450.66</v>
      </c>
      <c r="D3" s="36">
        <v>15</v>
      </c>
      <c r="E3" s="45">
        <f>C3*D3</f>
        <v>6759.9000000000005</v>
      </c>
      <c r="F3" s="46">
        <v>0</v>
      </c>
      <c r="G3" s="47"/>
      <c r="H3" s="45">
        <f>E3+F3+G3</f>
        <v>6759.9000000000005</v>
      </c>
      <c r="I3" s="46">
        <v>896.73</v>
      </c>
      <c r="J3" s="46">
        <f>I3</f>
        <v>896.73</v>
      </c>
      <c r="K3" s="46">
        <f>H3-J3</f>
        <v>5863.17</v>
      </c>
      <c r="L3" s="36"/>
    </row>
    <row r="4" spans="1:12" ht="12" customHeight="1">
      <c r="A4" s="49" t="s">
        <v>119</v>
      </c>
      <c r="B4" s="49"/>
      <c r="C4" s="46"/>
      <c r="D4" s="36"/>
      <c r="E4" s="45"/>
      <c r="F4" s="46"/>
      <c r="G4" s="47"/>
      <c r="H4" s="45"/>
      <c r="I4" s="46"/>
      <c r="J4" s="46"/>
      <c r="K4" s="46"/>
      <c r="L4" s="36"/>
    </row>
    <row r="5" spans="1:12" ht="12" customHeight="1">
      <c r="A5" s="48" t="s">
        <v>107</v>
      </c>
      <c r="B5" s="48"/>
      <c r="C5" s="46">
        <v>200.38</v>
      </c>
      <c r="D5" s="36">
        <v>15</v>
      </c>
      <c r="E5" s="45">
        <f t="shared" ref="E5" si="0">C5*D5</f>
        <v>3005.7</v>
      </c>
      <c r="F5" s="46">
        <v>0</v>
      </c>
      <c r="G5" s="47"/>
      <c r="H5" s="45">
        <f>E5+F5+G5</f>
        <v>3005.7</v>
      </c>
      <c r="I5" s="46">
        <v>77.59</v>
      </c>
      <c r="J5" s="46">
        <f>I5</f>
        <v>77.59</v>
      </c>
      <c r="K5" s="46">
        <f>H5-J5</f>
        <v>2928.1099999999997</v>
      </c>
      <c r="L5" s="36"/>
    </row>
    <row r="6" spans="1:12" ht="12" customHeight="1">
      <c r="A6" s="49" t="s">
        <v>108</v>
      </c>
      <c r="B6" s="49"/>
      <c r="C6" s="46"/>
      <c r="D6" s="36"/>
      <c r="E6" s="45"/>
      <c r="F6" s="46"/>
      <c r="G6" s="47"/>
      <c r="H6" s="45"/>
      <c r="I6" s="46"/>
      <c r="J6" s="46"/>
      <c r="K6" s="46"/>
      <c r="L6" s="36"/>
    </row>
    <row r="7" spans="1:12" ht="12" customHeight="1">
      <c r="A7" s="48" t="s">
        <v>109</v>
      </c>
      <c r="B7" s="48"/>
      <c r="C7" s="46">
        <v>176.1</v>
      </c>
      <c r="D7" s="36">
        <v>15</v>
      </c>
      <c r="E7" s="45">
        <f t="shared" ref="E7" si="1">C7*D7</f>
        <v>2641.5</v>
      </c>
      <c r="F7" s="46">
        <v>0</v>
      </c>
      <c r="G7" s="47"/>
      <c r="H7" s="45">
        <f t="shared" ref="H7" si="2">E7+F7+G7</f>
        <v>2641.5</v>
      </c>
      <c r="I7" s="46">
        <v>37.96</v>
      </c>
      <c r="J7" s="46">
        <f t="shared" ref="J7" si="3">I7</f>
        <v>37.96</v>
      </c>
      <c r="K7" s="46">
        <f>H7-J7</f>
        <v>2603.54</v>
      </c>
      <c r="L7" s="36"/>
    </row>
    <row r="8" spans="1:12" ht="12" customHeight="1">
      <c r="A8" s="49" t="s">
        <v>108</v>
      </c>
      <c r="B8" s="49"/>
      <c r="C8" s="46"/>
      <c r="D8" s="36"/>
      <c r="E8" s="45"/>
      <c r="F8" s="46"/>
      <c r="G8" s="47"/>
      <c r="H8" s="45"/>
      <c r="I8" s="46"/>
      <c r="J8" s="46"/>
      <c r="K8" s="46"/>
      <c r="L8" s="36"/>
    </row>
    <row r="9" spans="1:12">
      <c r="A9" s="48" t="s">
        <v>12</v>
      </c>
      <c r="B9" s="48"/>
      <c r="C9" s="46">
        <v>172.85</v>
      </c>
      <c r="D9" s="36">
        <v>15</v>
      </c>
      <c r="E9" s="45">
        <f t="shared" ref="E9" si="4">C9*D9</f>
        <v>2592.75</v>
      </c>
      <c r="F9" s="46">
        <v>0</v>
      </c>
      <c r="G9" s="47"/>
      <c r="H9" s="45">
        <f t="shared" ref="H9" si="5">E9+F9+G9</f>
        <v>2592.75</v>
      </c>
      <c r="I9" s="46">
        <v>17.66</v>
      </c>
      <c r="J9" s="46">
        <f t="shared" ref="J9" si="6">I9</f>
        <v>17.66</v>
      </c>
      <c r="K9" s="46">
        <f t="shared" ref="K9" si="7">H9-J9</f>
        <v>2575.09</v>
      </c>
      <c r="L9" s="36"/>
    </row>
    <row r="10" spans="1:12" ht="12" customHeight="1">
      <c r="A10" s="49" t="s">
        <v>10</v>
      </c>
      <c r="B10" s="49"/>
      <c r="C10" s="46"/>
      <c r="D10" s="36"/>
      <c r="E10" s="45"/>
      <c r="F10" s="46"/>
      <c r="G10" s="47"/>
      <c r="H10" s="45"/>
      <c r="I10" s="46"/>
      <c r="J10" s="46"/>
      <c r="K10" s="46"/>
      <c r="L10" s="36"/>
    </row>
    <row r="11" spans="1:12">
      <c r="A11" s="37" t="s">
        <v>130</v>
      </c>
      <c r="B11" s="38"/>
      <c r="C11" s="41">
        <v>201.34</v>
      </c>
      <c r="D11" s="43">
        <v>15</v>
      </c>
      <c r="E11" s="50">
        <f t="shared" ref="E11" si="8">C11*D11</f>
        <v>3020.1</v>
      </c>
      <c r="F11" s="41">
        <v>0</v>
      </c>
      <c r="G11" s="52"/>
      <c r="H11" s="50">
        <f t="shared" ref="H11" si="9">E11+F11+G11</f>
        <v>3020.1</v>
      </c>
      <c r="I11" s="41">
        <v>79.150000000000006</v>
      </c>
      <c r="J11" s="46">
        <f t="shared" ref="J11" si="10">I11</f>
        <v>79.150000000000006</v>
      </c>
      <c r="K11" s="46">
        <f t="shared" ref="K11" si="11">H11-J11</f>
        <v>2940.95</v>
      </c>
      <c r="L11" s="43"/>
    </row>
    <row r="12" spans="1:12" ht="12" customHeight="1">
      <c r="A12" s="39" t="s">
        <v>13</v>
      </c>
      <c r="B12" s="40"/>
      <c r="C12" s="42"/>
      <c r="D12" s="44"/>
      <c r="E12" s="51"/>
      <c r="F12" s="42"/>
      <c r="G12" s="53"/>
      <c r="H12" s="51"/>
      <c r="I12" s="42"/>
      <c r="J12" s="46"/>
      <c r="K12" s="46"/>
      <c r="L12" s="44"/>
    </row>
    <row r="13" spans="1:12">
      <c r="A13" s="37" t="s">
        <v>14</v>
      </c>
      <c r="B13" s="38"/>
      <c r="C13" s="41">
        <v>178.84</v>
      </c>
      <c r="D13" s="43">
        <v>15</v>
      </c>
      <c r="E13" s="50">
        <f t="shared" ref="E13" si="12">C13*D13</f>
        <v>2682.6</v>
      </c>
      <c r="F13" s="41">
        <v>0</v>
      </c>
      <c r="G13" s="52"/>
      <c r="H13" s="50">
        <f t="shared" ref="H13" si="13">E13+F13+G13</f>
        <v>2682.6</v>
      </c>
      <c r="I13" s="41">
        <v>42.43</v>
      </c>
      <c r="J13" s="46">
        <f t="shared" ref="J13" si="14">I13</f>
        <v>42.43</v>
      </c>
      <c r="K13" s="46">
        <f t="shared" ref="K13" si="15">H13-J13</f>
        <v>2640.17</v>
      </c>
      <c r="L13" s="43"/>
    </row>
    <row r="14" spans="1:12">
      <c r="A14" s="39" t="s">
        <v>15</v>
      </c>
      <c r="B14" s="40"/>
      <c r="C14" s="42"/>
      <c r="D14" s="44"/>
      <c r="E14" s="51"/>
      <c r="F14" s="42"/>
      <c r="G14" s="53"/>
      <c r="H14" s="51"/>
      <c r="I14" s="42"/>
      <c r="J14" s="46"/>
      <c r="K14" s="46"/>
      <c r="L14" s="44"/>
    </row>
    <row r="15" spans="1:12">
      <c r="A15" s="37" t="s">
        <v>98</v>
      </c>
      <c r="B15" s="38"/>
      <c r="C15" s="41">
        <v>178.84</v>
      </c>
      <c r="D15" s="43">
        <v>15</v>
      </c>
      <c r="E15" s="50">
        <f t="shared" ref="E15" si="16">C15*D15</f>
        <v>2682.6</v>
      </c>
      <c r="F15" s="41">
        <v>0</v>
      </c>
      <c r="G15" s="52"/>
      <c r="H15" s="50">
        <f t="shared" ref="H15" si="17">E15+F15+G15</f>
        <v>2682.6</v>
      </c>
      <c r="I15" s="41">
        <v>42.43</v>
      </c>
      <c r="J15" s="46">
        <f t="shared" ref="J15" si="18">I15</f>
        <v>42.43</v>
      </c>
      <c r="K15" s="46">
        <f t="shared" ref="K15" si="19">H15-J15</f>
        <v>2640.17</v>
      </c>
      <c r="L15" s="43"/>
    </row>
    <row r="16" spans="1:12">
      <c r="A16" s="39" t="s">
        <v>15</v>
      </c>
      <c r="B16" s="40"/>
      <c r="C16" s="42"/>
      <c r="D16" s="44"/>
      <c r="E16" s="51"/>
      <c r="F16" s="42"/>
      <c r="G16" s="53"/>
      <c r="H16" s="51"/>
      <c r="I16" s="42"/>
      <c r="J16" s="46"/>
      <c r="K16" s="46"/>
      <c r="L16" s="44"/>
    </row>
    <row r="17" spans="1:12">
      <c r="A17" s="37" t="s">
        <v>16</v>
      </c>
      <c r="B17" s="38"/>
      <c r="C17" s="41">
        <v>245.44</v>
      </c>
      <c r="D17" s="43">
        <v>15</v>
      </c>
      <c r="E17" s="50">
        <f t="shared" ref="E17" si="20">C17*D17</f>
        <v>3681.6</v>
      </c>
      <c r="F17" s="41">
        <v>0</v>
      </c>
      <c r="G17" s="52"/>
      <c r="H17" s="50">
        <f t="shared" ref="H17" si="21">E17+F17+G17</f>
        <v>3681.6</v>
      </c>
      <c r="I17" s="41">
        <v>298.14</v>
      </c>
      <c r="J17" s="46">
        <f t="shared" ref="J17" si="22">I17</f>
        <v>298.14</v>
      </c>
      <c r="K17" s="46">
        <f t="shared" ref="K17" si="23">H17-J17</f>
        <v>3383.46</v>
      </c>
      <c r="L17" s="43"/>
    </row>
    <row r="18" spans="1:12">
      <c r="A18" s="39" t="s">
        <v>17</v>
      </c>
      <c r="B18" s="40"/>
      <c r="C18" s="42"/>
      <c r="D18" s="44"/>
      <c r="E18" s="51"/>
      <c r="F18" s="42"/>
      <c r="G18" s="53"/>
      <c r="H18" s="51"/>
      <c r="I18" s="42"/>
      <c r="J18" s="46"/>
      <c r="K18" s="46"/>
      <c r="L18" s="44"/>
    </row>
    <row r="19" spans="1:12">
      <c r="A19" s="37" t="s">
        <v>18</v>
      </c>
      <c r="B19" s="38"/>
      <c r="C19" s="41">
        <v>174.2</v>
      </c>
      <c r="D19" s="43">
        <v>15</v>
      </c>
      <c r="E19" s="50">
        <f t="shared" ref="E19" si="24">C19*D19</f>
        <v>2613</v>
      </c>
      <c r="F19" s="41">
        <v>0</v>
      </c>
      <c r="G19" s="52"/>
      <c r="H19" s="50">
        <f t="shared" ref="H19" si="25">E19+F19+G19</f>
        <v>2613</v>
      </c>
      <c r="I19" s="41">
        <v>19.86</v>
      </c>
      <c r="J19" s="46">
        <f t="shared" ref="J19" si="26">I19</f>
        <v>19.86</v>
      </c>
      <c r="K19" s="46">
        <f t="shared" ref="K19" si="27">H19-J19</f>
        <v>2593.14</v>
      </c>
      <c r="L19" s="43"/>
    </row>
    <row r="20" spans="1:12">
      <c r="A20" s="39" t="s">
        <v>111</v>
      </c>
      <c r="B20" s="40"/>
      <c r="C20" s="42"/>
      <c r="D20" s="44"/>
      <c r="E20" s="51"/>
      <c r="F20" s="42"/>
      <c r="G20" s="53"/>
      <c r="H20" s="51"/>
      <c r="I20" s="42"/>
      <c r="J20" s="46"/>
      <c r="K20" s="46"/>
      <c r="L20" s="54"/>
    </row>
    <row r="21" spans="1:12" s="22" customFormat="1">
      <c r="A21" s="59" t="s">
        <v>116</v>
      </c>
      <c r="B21" s="60"/>
      <c r="C21" s="55">
        <v>134.5</v>
      </c>
      <c r="D21" s="58">
        <v>15</v>
      </c>
      <c r="E21" s="50">
        <f t="shared" ref="E21" si="28">C21*D21</f>
        <v>2017.5</v>
      </c>
      <c r="F21" s="55">
        <v>70.599999999999994</v>
      </c>
      <c r="G21" s="52"/>
      <c r="H21" s="50">
        <f t="shared" ref="H21" si="29">E21+F21+G21</f>
        <v>2088.1</v>
      </c>
      <c r="I21" s="55">
        <v>0</v>
      </c>
      <c r="J21" s="46">
        <f t="shared" ref="J21" si="30">I21</f>
        <v>0</v>
      </c>
      <c r="K21" s="46">
        <f t="shared" ref="K21" si="31">H21-J21</f>
        <v>2088.1</v>
      </c>
      <c r="L21" s="58"/>
    </row>
    <row r="22" spans="1:12" s="22" customFormat="1">
      <c r="A22" s="61" t="s">
        <v>112</v>
      </c>
      <c r="B22" s="62"/>
      <c r="C22" s="55"/>
      <c r="D22" s="58"/>
      <c r="E22" s="51"/>
      <c r="F22" s="55"/>
      <c r="G22" s="53"/>
      <c r="H22" s="51"/>
      <c r="I22" s="55"/>
      <c r="J22" s="46"/>
      <c r="K22" s="46"/>
      <c r="L22" s="58"/>
    </row>
    <row r="23" spans="1:12" s="22" customFormat="1">
      <c r="A23" s="59" t="s">
        <v>129</v>
      </c>
      <c r="B23" s="60"/>
      <c r="C23" s="55">
        <v>126.18</v>
      </c>
      <c r="D23" s="58">
        <v>15</v>
      </c>
      <c r="E23" s="56">
        <f t="shared" ref="E23" si="32">C23*D23</f>
        <v>1892.7</v>
      </c>
      <c r="F23" s="55">
        <v>78.59</v>
      </c>
      <c r="G23" s="63"/>
      <c r="H23" s="56">
        <f t="shared" ref="H23" si="33">E23+F23+G23</f>
        <v>1971.29</v>
      </c>
      <c r="I23" s="55">
        <v>0</v>
      </c>
      <c r="J23" s="55">
        <f t="shared" ref="J23" si="34">I23</f>
        <v>0</v>
      </c>
      <c r="K23" s="55">
        <f t="shared" ref="K23" si="35">H23-J23</f>
        <v>1971.29</v>
      </c>
      <c r="L23" s="58"/>
    </row>
    <row r="24" spans="1:12" s="22" customFormat="1">
      <c r="A24" s="61" t="s">
        <v>114</v>
      </c>
      <c r="B24" s="62"/>
      <c r="C24" s="55"/>
      <c r="D24" s="58"/>
      <c r="E24" s="57"/>
      <c r="F24" s="55"/>
      <c r="G24" s="64"/>
      <c r="H24" s="57"/>
      <c r="I24" s="55"/>
      <c r="J24" s="55"/>
      <c r="K24" s="55"/>
      <c r="L24" s="58"/>
    </row>
    <row r="25" spans="1:12">
      <c r="A25" s="37" t="s">
        <v>19</v>
      </c>
      <c r="B25" s="38"/>
      <c r="C25" s="41">
        <v>156.34</v>
      </c>
      <c r="D25" s="43">
        <v>15</v>
      </c>
      <c r="E25" s="50">
        <f t="shared" ref="E25" si="36">C25*D25</f>
        <v>2345.1</v>
      </c>
      <c r="F25" s="41">
        <v>9.2899999999999991</v>
      </c>
      <c r="G25" s="52"/>
      <c r="H25" s="50">
        <f t="shared" ref="H25" si="37">E25+F25+G25</f>
        <v>2354.39</v>
      </c>
      <c r="I25" s="41">
        <v>0</v>
      </c>
      <c r="J25" s="46">
        <f t="shared" ref="J25" si="38">I25</f>
        <v>0</v>
      </c>
      <c r="K25" s="46">
        <f t="shared" ref="K25" si="39">H25-J25</f>
        <v>2354.39</v>
      </c>
      <c r="L25" s="54"/>
    </row>
    <row r="26" spans="1:12">
      <c r="A26" s="39" t="s">
        <v>113</v>
      </c>
      <c r="B26" s="40"/>
      <c r="C26" s="42"/>
      <c r="D26" s="44"/>
      <c r="E26" s="51"/>
      <c r="F26" s="42"/>
      <c r="G26" s="53"/>
      <c r="H26" s="51"/>
      <c r="I26" s="42"/>
      <c r="J26" s="46"/>
      <c r="K26" s="46"/>
      <c r="L26" s="44"/>
    </row>
    <row r="27" spans="1:12">
      <c r="A27" s="37" t="s">
        <v>20</v>
      </c>
      <c r="B27" s="38"/>
      <c r="C27" s="41">
        <v>125.59</v>
      </c>
      <c r="D27" s="43">
        <v>15</v>
      </c>
      <c r="E27" s="50">
        <f t="shared" ref="E27" si="40">C27*D27</f>
        <v>1883.8500000000001</v>
      </c>
      <c r="F27" s="41">
        <v>79.150000000000006</v>
      </c>
      <c r="G27" s="52"/>
      <c r="H27" s="50">
        <f t="shared" ref="H27" si="41">E27+F27+G27</f>
        <v>1963.0000000000002</v>
      </c>
      <c r="I27" s="41"/>
      <c r="J27" s="46">
        <f t="shared" ref="J27" si="42">I27</f>
        <v>0</v>
      </c>
      <c r="K27" s="46">
        <f t="shared" ref="K27" si="43">H27-J27</f>
        <v>1963.0000000000002</v>
      </c>
      <c r="L27" s="43"/>
    </row>
    <row r="28" spans="1:12">
      <c r="A28" s="39" t="s">
        <v>21</v>
      </c>
      <c r="B28" s="40"/>
      <c r="C28" s="42"/>
      <c r="D28" s="44"/>
      <c r="E28" s="51"/>
      <c r="F28" s="42"/>
      <c r="G28" s="53"/>
      <c r="H28" s="51"/>
      <c r="I28" s="42"/>
      <c r="J28" s="46"/>
      <c r="K28" s="46"/>
      <c r="L28" s="44"/>
    </row>
    <row r="29" spans="1:12">
      <c r="A29" s="66" t="s">
        <v>11</v>
      </c>
      <c r="B29" s="66"/>
      <c r="C29" s="15"/>
      <c r="D29" s="15"/>
      <c r="E29" s="15">
        <f t="shared" ref="E29:J29" si="44">SUM(E3:E28)</f>
        <v>37818.899999999994</v>
      </c>
      <c r="F29" s="15">
        <f t="shared" si="44"/>
        <v>237.63</v>
      </c>
      <c r="G29" s="19">
        <f>SUM(G3:G28)</f>
        <v>0</v>
      </c>
      <c r="H29" s="15">
        <f t="shared" si="44"/>
        <v>38056.529999999992</v>
      </c>
      <c r="I29" s="15">
        <f t="shared" si="44"/>
        <v>1511.95</v>
      </c>
      <c r="J29" s="15">
        <f t="shared" si="44"/>
        <v>1511.95</v>
      </c>
      <c r="K29" s="15">
        <f>SUM(K3:K28)</f>
        <v>36544.579999999994</v>
      </c>
    </row>
    <row r="33" spans="1:12">
      <c r="A33" s="65" t="s">
        <v>85</v>
      </c>
      <c r="B33" s="65"/>
      <c r="C33" s="65"/>
      <c r="D33" s="65"/>
      <c r="H33" s="65" t="s">
        <v>120</v>
      </c>
      <c r="I33" s="65"/>
      <c r="J33" s="65"/>
      <c r="K33" s="65"/>
    </row>
    <row r="34" spans="1:12">
      <c r="A34" s="65" t="s">
        <v>86</v>
      </c>
      <c r="B34" s="65"/>
      <c r="C34" s="65"/>
      <c r="D34" s="65"/>
      <c r="H34" s="65" t="s">
        <v>121</v>
      </c>
      <c r="I34" s="65"/>
      <c r="J34" s="65"/>
      <c r="K34" s="65"/>
      <c r="L34" s="18"/>
    </row>
    <row r="38" spans="1:1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91</v>
      </c>
    </row>
    <row r="40" spans="1:12" ht="22.5">
      <c r="A40" s="35" t="s">
        <v>0</v>
      </c>
      <c r="B40" s="35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104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48" t="s">
        <v>22</v>
      </c>
      <c r="B41" s="48"/>
      <c r="C41" s="41">
        <v>236.56</v>
      </c>
      <c r="D41" s="43">
        <v>15</v>
      </c>
      <c r="E41" s="41">
        <f>C41*D41</f>
        <v>3548.4</v>
      </c>
      <c r="F41" s="41">
        <v>0</v>
      </c>
      <c r="G41" s="41"/>
      <c r="H41" s="41">
        <f>E41+F41+G41</f>
        <v>3548.4</v>
      </c>
      <c r="I41" s="41">
        <v>174.58</v>
      </c>
      <c r="J41" s="41">
        <f>I41</f>
        <v>174.58</v>
      </c>
      <c r="K41" s="41">
        <f>H41-J41</f>
        <v>3373.82</v>
      </c>
      <c r="L41" s="43"/>
    </row>
    <row r="42" spans="1:12" ht="12" customHeight="1">
      <c r="A42" s="49" t="s">
        <v>23</v>
      </c>
      <c r="B42" s="49"/>
      <c r="C42" s="42"/>
      <c r="D42" s="44"/>
      <c r="E42" s="42"/>
      <c r="F42" s="42"/>
      <c r="G42" s="42"/>
      <c r="H42" s="42"/>
      <c r="I42" s="42"/>
      <c r="J42" s="42"/>
      <c r="K42" s="42"/>
      <c r="L42" s="44"/>
    </row>
    <row r="43" spans="1:12">
      <c r="A43" s="48" t="s">
        <v>24</v>
      </c>
      <c r="B43" s="48"/>
      <c r="C43" s="41">
        <v>125.14</v>
      </c>
      <c r="D43" s="43">
        <v>15</v>
      </c>
      <c r="E43" s="41">
        <f>C43*D43</f>
        <v>1877.1</v>
      </c>
      <c r="F43" s="41">
        <v>79.58</v>
      </c>
      <c r="G43" s="41"/>
      <c r="H43" s="41">
        <f t="shared" ref="H43" si="45">E43+F43+G43</f>
        <v>1956.6799999999998</v>
      </c>
      <c r="I43" s="41">
        <v>0</v>
      </c>
      <c r="J43" s="41">
        <f t="shared" ref="J43" si="46">I43</f>
        <v>0</v>
      </c>
      <c r="K43" s="41">
        <f>H43-J43</f>
        <v>1956.6799999999998</v>
      </c>
      <c r="L43" s="43"/>
    </row>
    <row r="44" spans="1:12" ht="13.5" customHeight="1">
      <c r="A44" s="49" t="s">
        <v>25</v>
      </c>
      <c r="B44" s="49"/>
      <c r="C44" s="42"/>
      <c r="D44" s="44"/>
      <c r="E44" s="42"/>
      <c r="F44" s="42"/>
      <c r="G44" s="42"/>
      <c r="H44" s="42"/>
      <c r="I44" s="42"/>
      <c r="J44" s="42"/>
      <c r="K44" s="42"/>
      <c r="L44" s="44"/>
    </row>
    <row r="45" spans="1:12">
      <c r="A45" s="48" t="s">
        <v>26</v>
      </c>
      <c r="B45" s="48"/>
      <c r="C45" s="41">
        <v>125.14</v>
      </c>
      <c r="D45" s="43">
        <v>15</v>
      </c>
      <c r="E45" s="41">
        <f>C45*D45</f>
        <v>1877.1</v>
      </c>
      <c r="F45" s="41">
        <v>79.58</v>
      </c>
      <c r="G45" s="41"/>
      <c r="H45" s="41">
        <f t="shared" ref="H45" si="47">E45+F45+G45</f>
        <v>1956.6799999999998</v>
      </c>
      <c r="I45" s="41"/>
      <c r="J45" s="41">
        <f t="shared" ref="J45" si="48">I45</f>
        <v>0</v>
      </c>
      <c r="K45" s="41">
        <f>H45-J45</f>
        <v>1956.6799999999998</v>
      </c>
      <c r="L45" s="43"/>
    </row>
    <row r="46" spans="1:12">
      <c r="A46" s="49" t="s">
        <v>25</v>
      </c>
      <c r="B46" s="49"/>
      <c r="C46" s="42"/>
      <c r="D46" s="44"/>
      <c r="E46" s="42"/>
      <c r="F46" s="42"/>
      <c r="G46" s="42"/>
      <c r="H46" s="42"/>
      <c r="I46" s="42"/>
      <c r="J46" s="42"/>
      <c r="K46" s="42"/>
      <c r="L46" s="44"/>
    </row>
    <row r="47" spans="1:12">
      <c r="A47" s="48" t="s">
        <v>27</v>
      </c>
      <c r="B47" s="48"/>
      <c r="C47" s="41">
        <v>196.07</v>
      </c>
      <c r="D47" s="43">
        <v>15</v>
      </c>
      <c r="E47" s="41">
        <f>C47*D47</f>
        <v>2941.0499999999997</v>
      </c>
      <c r="F47" s="41">
        <v>0</v>
      </c>
      <c r="G47" s="41"/>
      <c r="H47" s="41">
        <f t="shared" ref="H47" si="49">E47+F47+G47</f>
        <v>2941.0499999999997</v>
      </c>
      <c r="I47" s="41">
        <v>70.55</v>
      </c>
      <c r="J47" s="41">
        <f t="shared" ref="J47" si="50">I47</f>
        <v>70.55</v>
      </c>
      <c r="K47" s="41">
        <f>H47-J47</f>
        <v>2870.4999999999995</v>
      </c>
      <c r="L47" s="68"/>
    </row>
    <row r="48" spans="1:12">
      <c r="A48" s="49" t="s">
        <v>28</v>
      </c>
      <c r="B48" s="49"/>
      <c r="C48" s="42"/>
      <c r="D48" s="44"/>
      <c r="E48" s="42"/>
      <c r="F48" s="42"/>
      <c r="G48" s="42"/>
      <c r="H48" s="42"/>
      <c r="I48" s="42"/>
      <c r="J48" s="42"/>
      <c r="K48" s="42"/>
      <c r="L48" s="44"/>
    </row>
    <row r="49" spans="1:12">
      <c r="A49" s="48" t="s">
        <v>29</v>
      </c>
      <c r="B49" s="48"/>
      <c r="C49" s="41">
        <v>196.07</v>
      </c>
      <c r="D49" s="43">
        <v>15</v>
      </c>
      <c r="E49" s="41">
        <f>C49*D49</f>
        <v>2941.0499999999997</v>
      </c>
      <c r="F49" s="41">
        <v>0</v>
      </c>
      <c r="G49" s="41"/>
      <c r="H49" s="41">
        <f t="shared" ref="H49" si="51">E49+F49+G49</f>
        <v>2941.0499999999997</v>
      </c>
      <c r="I49" s="41">
        <v>70.55</v>
      </c>
      <c r="J49" s="41">
        <f t="shared" ref="J49" si="52">I49</f>
        <v>70.55</v>
      </c>
      <c r="K49" s="41">
        <f>H49-J49</f>
        <v>2870.4999999999995</v>
      </c>
      <c r="L49" s="43"/>
    </row>
    <row r="50" spans="1:12">
      <c r="A50" s="49" t="s">
        <v>28</v>
      </c>
      <c r="B50" s="49"/>
      <c r="C50" s="42"/>
      <c r="D50" s="44"/>
      <c r="E50" s="42"/>
      <c r="F50" s="42"/>
      <c r="G50" s="42"/>
      <c r="H50" s="42"/>
      <c r="I50" s="42"/>
      <c r="J50" s="42"/>
      <c r="K50" s="42"/>
      <c r="L50" s="44"/>
    </row>
    <row r="51" spans="1:12">
      <c r="A51" s="48" t="s">
        <v>30</v>
      </c>
      <c r="B51" s="48"/>
      <c r="C51" s="41">
        <v>125.14</v>
      </c>
      <c r="D51" s="43">
        <v>15</v>
      </c>
      <c r="E51" s="41">
        <f>C51*D51</f>
        <v>1877.1</v>
      </c>
      <c r="F51" s="41">
        <v>79.58</v>
      </c>
      <c r="G51" s="41"/>
      <c r="H51" s="41">
        <f t="shared" ref="H51" si="53">E51+F51+G51</f>
        <v>1956.6799999999998</v>
      </c>
      <c r="I51" s="41">
        <v>0</v>
      </c>
      <c r="J51" s="41">
        <f t="shared" ref="J51" si="54">I51</f>
        <v>0</v>
      </c>
      <c r="K51" s="41">
        <f>H51-J51</f>
        <v>1956.6799999999998</v>
      </c>
      <c r="L51" s="43"/>
    </row>
    <row r="52" spans="1:12">
      <c r="A52" s="49" t="s">
        <v>25</v>
      </c>
      <c r="B52" s="49"/>
      <c r="C52" s="42"/>
      <c r="D52" s="44"/>
      <c r="E52" s="42"/>
      <c r="F52" s="42"/>
      <c r="G52" s="42"/>
      <c r="H52" s="42"/>
      <c r="I52" s="42"/>
      <c r="J52" s="42"/>
      <c r="K52" s="42"/>
      <c r="L52" s="44"/>
    </row>
    <row r="53" spans="1:12">
      <c r="A53" s="48" t="s">
        <v>31</v>
      </c>
      <c r="B53" s="48"/>
      <c r="C53" s="41">
        <v>196.07</v>
      </c>
      <c r="D53" s="43">
        <v>15</v>
      </c>
      <c r="E53" s="41">
        <f>C53*D53</f>
        <v>2941.0499999999997</v>
      </c>
      <c r="F53" s="41">
        <v>0</v>
      </c>
      <c r="G53" s="41"/>
      <c r="H53" s="41">
        <f t="shared" ref="H53" si="55">E53+F53+G53</f>
        <v>2941.0499999999997</v>
      </c>
      <c r="I53" s="41">
        <v>70.55</v>
      </c>
      <c r="J53" s="41">
        <f t="shared" ref="J53" si="56">I53</f>
        <v>70.55</v>
      </c>
      <c r="K53" s="41">
        <f>H53-J53</f>
        <v>2870.4999999999995</v>
      </c>
      <c r="L53" s="43"/>
    </row>
    <row r="54" spans="1:12">
      <c r="A54" s="49" t="s">
        <v>28</v>
      </c>
      <c r="B54" s="49"/>
      <c r="C54" s="42"/>
      <c r="D54" s="44"/>
      <c r="E54" s="42"/>
      <c r="F54" s="42"/>
      <c r="G54" s="42"/>
      <c r="H54" s="42"/>
      <c r="I54" s="42"/>
      <c r="J54" s="42"/>
      <c r="K54" s="42"/>
      <c r="L54" s="44"/>
    </row>
    <row r="55" spans="1:12">
      <c r="A55" s="48" t="s">
        <v>32</v>
      </c>
      <c r="B55" s="48"/>
      <c r="C55" s="41">
        <v>125.14</v>
      </c>
      <c r="D55" s="43">
        <v>15</v>
      </c>
      <c r="E55" s="41">
        <f>C55*D55</f>
        <v>1877.1</v>
      </c>
      <c r="F55" s="41">
        <v>79.58</v>
      </c>
      <c r="G55" s="41"/>
      <c r="H55" s="41">
        <f t="shared" ref="H55" si="57">E55+F55+G55</f>
        <v>1956.6799999999998</v>
      </c>
      <c r="I55" s="41">
        <v>0</v>
      </c>
      <c r="J55" s="41">
        <f t="shared" ref="J55" si="58">I55</f>
        <v>0</v>
      </c>
      <c r="K55" s="41">
        <f>H55-J55</f>
        <v>1956.6799999999998</v>
      </c>
      <c r="L55" s="43"/>
    </row>
    <row r="56" spans="1:12">
      <c r="A56" s="49" t="s">
        <v>25</v>
      </c>
      <c r="B56" s="49"/>
      <c r="C56" s="42"/>
      <c r="D56" s="44"/>
      <c r="E56" s="42"/>
      <c r="F56" s="42"/>
      <c r="G56" s="42"/>
      <c r="H56" s="42"/>
      <c r="I56" s="42"/>
      <c r="J56" s="42"/>
      <c r="K56" s="42"/>
      <c r="L56" s="44"/>
    </row>
    <row r="57" spans="1:12">
      <c r="A57" s="48" t="s">
        <v>33</v>
      </c>
      <c r="B57" s="48"/>
      <c r="C57" s="41">
        <v>196.07</v>
      </c>
      <c r="D57" s="43">
        <v>15</v>
      </c>
      <c r="E57" s="41">
        <f>C57*D57</f>
        <v>2941.0499999999997</v>
      </c>
      <c r="F57" s="41">
        <v>0</v>
      </c>
      <c r="G57" s="41"/>
      <c r="H57" s="41">
        <f t="shared" ref="H57" si="59">E57+F57+G57</f>
        <v>2941.0499999999997</v>
      </c>
      <c r="I57" s="41">
        <v>70.55</v>
      </c>
      <c r="J57" s="41">
        <f t="shared" ref="J57" si="60">I57</f>
        <v>70.55</v>
      </c>
      <c r="K57" s="41">
        <f>H57-J57</f>
        <v>2870.4999999999995</v>
      </c>
      <c r="L57" s="43"/>
    </row>
    <row r="58" spans="1:12">
      <c r="A58" s="49" t="s">
        <v>28</v>
      </c>
      <c r="B58" s="49"/>
      <c r="C58" s="42"/>
      <c r="D58" s="44"/>
      <c r="E58" s="42"/>
      <c r="F58" s="42"/>
      <c r="G58" s="42"/>
      <c r="H58" s="42"/>
      <c r="I58" s="42"/>
      <c r="J58" s="42"/>
      <c r="K58" s="42"/>
      <c r="L58" s="44"/>
    </row>
    <row r="59" spans="1:12">
      <c r="A59" s="48" t="s">
        <v>34</v>
      </c>
      <c r="B59" s="48"/>
      <c r="C59" s="41">
        <v>107.05</v>
      </c>
      <c r="D59" s="43">
        <v>15</v>
      </c>
      <c r="E59" s="41">
        <f>C59*D59</f>
        <v>1605.75</v>
      </c>
      <c r="F59" s="41">
        <v>108.95</v>
      </c>
      <c r="G59" s="41"/>
      <c r="H59" s="41">
        <f t="shared" ref="H59" si="61">E59+F59+G59</f>
        <v>1714.7</v>
      </c>
      <c r="I59" s="41">
        <v>0</v>
      </c>
      <c r="J59" s="41">
        <f t="shared" ref="J59" si="62">I59</f>
        <v>0</v>
      </c>
      <c r="K59" s="41">
        <f>H59-J59</f>
        <v>1714.7</v>
      </c>
      <c r="L59" s="43"/>
    </row>
    <row r="60" spans="1:12">
      <c r="A60" s="49" t="s">
        <v>35</v>
      </c>
      <c r="B60" s="49"/>
      <c r="C60" s="42"/>
      <c r="D60" s="44"/>
      <c r="E60" s="42"/>
      <c r="F60" s="42"/>
      <c r="G60" s="42"/>
      <c r="H60" s="42"/>
      <c r="I60" s="42"/>
      <c r="J60" s="42"/>
      <c r="K60" s="42"/>
      <c r="L60" s="44"/>
    </row>
    <row r="61" spans="1:12">
      <c r="A61" s="48" t="s">
        <v>36</v>
      </c>
      <c r="B61" s="48"/>
      <c r="C61" s="41">
        <v>96.96</v>
      </c>
      <c r="D61" s="43">
        <v>15</v>
      </c>
      <c r="E61" s="41">
        <f>C61*D61</f>
        <v>1454.3999999999999</v>
      </c>
      <c r="F61" s="41">
        <v>118.64</v>
      </c>
      <c r="G61" s="41"/>
      <c r="H61" s="41">
        <f t="shared" ref="H61" si="63">E61+F61+G61</f>
        <v>1573.04</v>
      </c>
      <c r="I61" s="41">
        <v>0</v>
      </c>
      <c r="J61" s="41">
        <f t="shared" ref="J61" si="64">I61</f>
        <v>0</v>
      </c>
      <c r="K61" s="41">
        <f>H61-J61</f>
        <v>1573.04</v>
      </c>
      <c r="L61" s="43"/>
    </row>
    <row r="62" spans="1:12">
      <c r="A62" s="49" t="s">
        <v>37</v>
      </c>
      <c r="B62" s="49"/>
      <c r="C62" s="42"/>
      <c r="D62" s="44"/>
      <c r="E62" s="42"/>
      <c r="F62" s="42"/>
      <c r="G62" s="42"/>
      <c r="H62" s="42"/>
      <c r="I62" s="42"/>
      <c r="J62" s="42"/>
      <c r="K62" s="42"/>
      <c r="L62" s="44"/>
    </row>
    <row r="63" spans="1:12">
      <c r="A63" s="48" t="s">
        <v>128</v>
      </c>
      <c r="B63" s="48"/>
      <c r="C63" s="41">
        <v>148.86000000000001</v>
      </c>
      <c r="D63" s="43">
        <v>15</v>
      </c>
      <c r="E63" s="41">
        <f>C63*D63</f>
        <v>2232.9</v>
      </c>
      <c r="F63" s="41">
        <v>35.89</v>
      </c>
      <c r="G63" s="41"/>
      <c r="H63" s="41">
        <f t="shared" ref="H63" si="65">E63+F63+G63</f>
        <v>2268.79</v>
      </c>
      <c r="I63" s="41">
        <v>0</v>
      </c>
      <c r="J63" s="41">
        <f t="shared" ref="J63" si="66">I63</f>
        <v>0</v>
      </c>
      <c r="K63" s="41">
        <f>H63-J63</f>
        <v>2268.79</v>
      </c>
      <c r="L63" s="43"/>
    </row>
    <row r="64" spans="1:12">
      <c r="A64" s="49" t="s">
        <v>38</v>
      </c>
      <c r="B64" s="49"/>
      <c r="C64" s="42"/>
      <c r="D64" s="44"/>
      <c r="E64" s="42"/>
      <c r="F64" s="42"/>
      <c r="G64" s="42"/>
      <c r="H64" s="42"/>
      <c r="I64" s="42"/>
      <c r="J64" s="42"/>
      <c r="K64" s="42"/>
      <c r="L64" s="44"/>
    </row>
    <row r="65" spans="1:12">
      <c r="A65" s="37" t="s">
        <v>110</v>
      </c>
      <c r="B65" s="38"/>
      <c r="C65" s="41">
        <v>152.33000000000001</v>
      </c>
      <c r="D65" s="43">
        <v>15</v>
      </c>
      <c r="E65" s="41">
        <f>C65*D65</f>
        <v>2284.9500000000003</v>
      </c>
      <c r="F65" s="41">
        <v>30.23</v>
      </c>
      <c r="G65" s="41"/>
      <c r="H65" s="41">
        <f t="shared" ref="H65" si="67">E65+F65+G65</f>
        <v>2315.1800000000003</v>
      </c>
      <c r="I65" s="41">
        <v>0</v>
      </c>
      <c r="J65" s="41">
        <f t="shared" ref="J65:J67" si="68">I65</f>
        <v>0</v>
      </c>
      <c r="K65" s="41">
        <f>H65-J65</f>
        <v>2315.1800000000003</v>
      </c>
      <c r="L65" s="12"/>
    </row>
    <row r="66" spans="1:12">
      <c r="A66" s="39" t="s">
        <v>15</v>
      </c>
      <c r="B66" s="40"/>
      <c r="C66" s="42"/>
      <c r="D66" s="44"/>
      <c r="E66" s="42"/>
      <c r="F66" s="42"/>
      <c r="G66" s="42"/>
      <c r="H66" s="42"/>
      <c r="I66" s="42"/>
      <c r="J66" s="42"/>
      <c r="K66" s="42"/>
      <c r="L66" s="12"/>
    </row>
    <row r="67" spans="1:12">
      <c r="A67" s="48" t="s">
        <v>40</v>
      </c>
      <c r="B67" s="48"/>
      <c r="C67" s="41">
        <v>164.46</v>
      </c>
      <c r="D67" s="43">
        <v>4</v>
      </c>
      <c r="E67" s="41">
        <f>C67*D67</f>
        <v>657.84</v>
      </c>
      <c r="F67" s="41"/>
      <c r="G67" s="41"/>
      <c r="H67" s="41">
        <f t="shared" ref="H67" si="69">E67+F67+G67</f>
        <v>657.84</v>
      </c>
      <c r="I67" s="41">
        <v>5.05</v>
      </c>
      <c r="J67" s="41">
        <f t="shared" si="68"/>
        <v>5.05</v>
      </c>
      <c r="K67" s="41">
        <f>H67-J67</f>
        <v>652.79000000000008</v>
      </c>
      <c r="L67" s="43"/>
    </row>
    <row r="68" spans="1:12">
      <c r="A68" s="49" t="s">
        <v>41</v>
      </c>
      <c r="B68" s="49"/>
      <c r="C68" s="42"/>
      <c r="D68" s="44"/>
      <c r="E68" s="42"/>
      <c r="F68" s="42"/>
      <c r="G68" s="42"/>
      <c r="H68" s="42"/>
      <c r="I68" s="42"/>
      <c r="J68" s="42"/>
      <c r="K68" s="42"/>
      <c r="L68" s="44"/>
    </row>
    <row r="69" spans="1:12" ht="12" customHeight="1">
      <c r="A69" s="48" t="s">
        <v>42</v>
      </c>
      <c r="B69" s="48"/>
      <c r="C69" s="41">
        <v>97</v>
      </c>
      <c r="D69" s="43">
        <v>15</v>
      </c>
      <c r="E69" s="41">
        <f>C69*D69</f>
        <v>1455</v>
      </c>
      <c r="F69" s="41">
        <v>118.6</v>
      </c>
      <c r="G69" s="41"/>
      <c r="H69" s="41">
        <f t="shared" ref="H69" si="70">E69+F69+G69</f>
        <v>1573.6</v>
      </c>
      <c r="I69" s="41">
        <v>0</v>
      </c>
      <c r="J69" s="41">
        <f t="shared" ref="J69" si="71">I69</f>
        <v>0</v>
      </c>
      <c r="K69" s="41">
        <f>H69-J69</f>
        <v>1573.6</v>
      </c>
      <c r="L69" s="43"/>
    </row>
    <row r="70" spans="1:12" ht="12.75" customHeight="1">
      <c r="A70" s="49" t="s">
        <v>43</v>
      </c>
      <c r="B70" s="49"/>
      <c r="C70" s="42"/>
      <c r="D70" s="44"/>
      <c r="E70" s="42"/>
      <c r="F70" s="42"/>
      <c r="G70" s="42"/>
      <c r="H70" s="42"/>
      <c r="I70" s="42"/>
      <c r="J70" s="42"/>
      <c r="K70" s="42"/>
      <c r="L70" s="44"/>
    </row>
    <row r="71" spans="1:12">
      <c r="A71" s="66" t="s">
        <v>11</v>
      </c>
      <c r="B71" s="66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65" t="s">
        <v>85</v>
      </c>
      <c r="B72" s="65"/>
      <c r="C72" s="65"/>
      <c r="D72" s="65"/>
      <c r="H72" s="65" t="s">
        <v>120</v>
      </c>
      <c r="I72" s="65"/>
      <c r="J72" s="65"/>
      <c r="K72" s="65"/>
      <c r="L72" s="4"/>
    </row>
    <row r="73" spans="1:12" s="5" customFormat="1">
      <c r="A73" s="69" t="s">
        <v>86</v>
      </c>
      <c r="B73" s="69"/>
      <c r="C73" s="69"/>
      <c r="D73" s="69"/>
      <c r="F73" s="6"/>
      <c r="H73" s="69" t="s">
        <v>121</v>
      </c>
      <c r="I73" s="69"/>
      <c r="J73" s="69"/>
      <c r="K73" s="69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69"/>
      <c r="B75" s="69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95</v>
      </c>
    </row>
    <row r="76" spans="1:12" ht="22.5">
      <c r="A76" s="35" t="s">
        <v>0</v>
      </c>
      <c r="B76" s="35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104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48" t="s">
        <v>44</v>
      </c>
      <c r="B77" s="48"/>
      <c r="C77" s="41">
        <v>230.22</v>
      </c>
      <c r="D77" s="43">
        <v>15</v>
      </c>
      <c r="E77" s="41">
        <f>C77*D77</f>
        <v>3453.3</v>
      </c>
      <c r="F77" s="41">
        <v>0</v>
      </c>
      <c r="G77" s="41"/>
      <c r="H77" s="41">
        <f>E77+F77+G77</f>
        <v>3453.3</v>
      </c>
      <c r="I77" s="41">
        <v>146.54</v>
      </c>
      <c r="J77" s="41">
        <f>I77</f>
        <v>146.54</v>
      </c>
      <c r="K77" s="41">
        <f>H77-J77</f>
        <v>3306.76</v>
      </c>
      <c r="L77" s="43"/>
    </row>
    <row r="78" spans="1:12">
      <c r="A78" s="49" t="s">
        <v>45</v>
      </c>
      <c r="B78" s="49"/>
      <c r="C78" s="42"/>
      <c r="D78" s="44"/>
      <c r="E78" s="42"/>
      <c r="F78" s="42"/>
      <c r="G78" s="42"/>
      <c r="H78" s="42"/>
      <c r="I78" s="42"/>
      <c r="J78" s="42"/>
      <c r="K78" s="42"/>
      <c r="L78" s="44"/>
    </row>
    <row r="79" spans="1:12" s="22" customFormat="1">
      <c r="A79" s="75" t="s">
        <v>46</v>
      </c>
      <c r="B79" s="75"/>
      <c r="C79" s="70">
        <v>102.72</v>
      </c>
      <c r="D79" s="72">
        <v>15</v>
      </c>
      <c r="E79" s="70">
        <f>C79*D79</f>
        <v>1540.8</v>
      </c>
      <c r="F79" s="70">
        <v>113.11</v>
      </c>
      <c r="G79" s="41"/>
      <c r="H79" s="41">
        <f t="shared" ref="H79" si="72">E79+F79+G79</f>
        <v>1653.9099999999999</v>
      </c>
      <c r="I79" s="70">
        <v>0</v>
      </c>
      <c r="J79" s="70">
        <f>I79</f>
        <v>0</v>
      </c>
      <c r="K79" s="70">
        <f>H79-J79</f>
        <v>1653.9099999999999</v>
      </c>
      <c r="L79" s="72"/>
    </row>
    <row r="80" spans="1:12" s="22" customFormat="1">
      <c r="A80" s="74" t="s">
        <v>51</v>
      </c>
      <c r="B80" s="74"/>
      <c r="C80" s="71"/>
      <c r="D80" s="73"/>
      <c r="E80" s="71"/>
      <c r="F80" s="71"/>
      <c r="G80" s="42"/>
      <c r="H80" s="42"/>
      <c r="I80" s="71"/>
      <c r="J80" s="71"/>
      <c r="K80" s="71"/>
      <c r="L80" s="73"/>
    </row>
    <row r="81" spans="1:12">
      <c r="A81" s="48" t="s">
        <v>47</v>
      </c>
      <c r="B81" s="48"/>
      <c r="C81" s="41">
        <v>162.69</v>
      </c>
      <c r="D81" s="43">
        <v>15</v>
      </c>
      <c r="E81" s="41">
        <f>C81*D81</f>
        <v>2440.35</v>
      </c>
      <c r="F81" s="41">
        <v>0</v>
      </c>
      <c r="G81" s="41"/>
      <c r="H81" s="41">
        <f t="shared" ref="H81" si="73">E81+F81+G81</f>
        <v>2440.35</v>
      </c>
      <c r="I81" s="41">
        <v>1.08</v>
      </c>
      <c r="J81" s="41">
        <f>I81</f>
        <v>1.08</v>
      </c>
      <c r="K81" s="41">
        <f>H81-J81</f>
        <v>2439.27</v>
      </c>
      <c r="L81" s="43"/>
    </row>
    <row r="82" spans="1:12">
      <c r="A82" s="49" t="s">
        <v>28</v>
      </c>
      <c r="B82" s="49"/>
      <c r="C82" s="42"/>
      <c r="D82" s="44"/>
      <c r="E82" s="42"/>
      <c r="F82" s="42"/>
      <c r="G82" s="42"/>
      <c r="H82" s="42"/>
      <c r="I82" s="42"/>
      <c r="J82" s="42"/>
      <c r="K82" s="42"/>
      <c r="L82" s="44"/>
    </row>
    <row r="83" spans="1:12">
      <c r="A83" s="48" t="s">
        <v>48</v>
      </c>
      <c r="B83" s="48"/>
      <c r="C83" s="41">
        <v>162.69</v>
      </c>
      <c r="D83" s="43">
        <v>15</v>
      </c>
      <c r="E83" s="41">
        <f>C83*D83</f>
        <v>2440.35</v>
      </c>
      <c r="F83" s="41">
        <v>0</v>
      </c>
      <c r="G83" s="41"/>
      <c r="H83" s="41">
        <f t="shared" ref="H83" si="74">E83+F83+G83</f>
        <v>2440.35</v>
      </c>
      <c r="I83" s="41">
        <v>1.08</v>
      </c>
      <c r="J83" s="41">
        <f>I83</f>
        <v>1.08</v>
      </c>
      <c r="K83" s="41">
        <f>H83-J83</f>
        <v>2439.27</v>
      </c>
      <c r="L83" s="43"/>
    </row>
    <row r="84" spans="1:12">
      <c r="A84" s="49" t="s">
        <v>28</v>
      </c>
      <c r="B84" s="49"/>
      <c r="C84" s="42"/>
      <c r="D84" s="44"/>
      <c r="E84" s="42"/>
      <c r="F84" s="42"/>
      <c r="G84" s="42"/>
      <c r="H84" s="42"/>
      <c r="I84" s="42"/>
      <c r="J84" s="42"/>
      <c r="K84" s="42"/>
      <c r="L84" s="44"/>
    </row>
    <row r="85" spans="1:12">
      <c r="A85" s="48" t="s">
        <v>49</v>
      </c>
      <c r="B85" s="48"/>
      <c r="C85" s="41">
        <v>162.69</v>
      </c>
      <c r="D85" s="43">
        <v>15</v>
      </c>
      <c r="E85" s="41">
        <f>C85*D85</f>
        <v>2440.35</v>
      </c>
      <c r="F85" s="41">
        <v>0</v>
      </c>
      <c r="G85" s="41"/>
      <c r="H85" s="41">
        <f t="shared" ref="H85" si="75">E85+F85+G85</f>
        <v>2440.35</v>
      </c>
      <c r="I85" s="41">
        <v>1.08</v>
      </c>
      <c r="J85" s="41">
        <f>I85</f>
        <v>1.08</v>
      </c>
      <c r="K85" s="41">
        <f>H85-J85</f>
        <v>2439.27</v>
      </c>
      <c r="L85" s="43"/>
    </row>
    <row r="86" spans="1:12">
      <c r="A86" s="49" t="s">
        <v>28</v>
      </c>
      <c r="B86" s="49"/>
      <c r="C86" s="42"/>
      <c r="D86" s="44"/>
      <c r="E86" s="42"/>
      <c r="F86" s="42"/>
      <c r="G86" s="42"/>
      <c r="H86" s="42"/>
      <c r="I86" s="42"/>
      <c r="J86" s="42"/>
      <c r="K86" s="42"/>
      <c r="L86" s="44"/>
    </row>
    <row r="87" spans="1:12">
      <c r="A87" s="48" t="s">
        <v>50</v>
      </c>
      <c r="B87" s="48"/>
      <c r="C87" s="41">
        <v>102.72</v>
      </c>
      <c r="D87" s="43">
        <v>15</v>
      </c>
      <c r="E87" s="41">
        <f>C87*D87</f>
        <v>1540.8</v>
      </c>
      <c r="F87" s="41">
        <v>113.11</v>
      </c>
      <c r="G87" s="41"/>
      <c r="H87" s="41">
        <f t="shared" ref="H87" si="76">E87+F87+G87</f>
        <v>1653.9099999999999</v>
      </c>
      <c r="I87" s="41">
        <v>0</v>
      </c>
      <c r="J87" s="41">
        <f>I87</f>
        <v>0</v>
      </c>
      <c r="K87" s="41">
        <f>H87-J87</f>
        <v>1653.9099999999999</v>
      </c>
      <c r="L87" s="43"/>
    </row>
    <row r="88" spans="1:12">
      <c r="A88" s="49" t="s">
        <v>51</v>
      </c>
      <c r="B88" s="49"/>
      <c r="C88" s="42"/>
      <c r="D88" s="44"/>
      <c r="E88" s="42"/>
      <c r="F88" s="42"/>
      <c r="G88" s="42"/>
      <c r="H88" s="42"/>
      <c r="I88" s="42"/>
      <c r="J88" s="42"/>
      <c r="K88" s="42"/>
      <c r="L88" s="44"/>
    </row>
    <row r="89" spans="1:12" s="22" customFormat="1">
      <c r="A89" s="75" t="s">
        <v>52</v>
      </c>
      <c r="B89" s="75"/>
      <c r="C89" s="70">
        <v>162.69</v>
      </c>
      <c r="D89" s="72">
        <v>15</v>
      </c>
      <c r="E89" s="70">
        <f>C89*D89</f>
        <v>2440.35</v>
      </c>
      <c r="F89" s="70">
        <v>0</v>
      </c>
      <c r="G89" s="41"/>
      <c r="H89" s="41">
        <f t="shared" ref="H89" si="77">E89+F89+G89</f>
        <v>2440.35</v>
      </c>
      <c r="I89" s="70">
        <v>1.08</v>
      </c>
      <c r="J89" s="70">
        <f>I89</f>
        <v>1.08</v>
      </c>
      <c r="K89" s="70">
        <f>H89-J89</f>
        <v>2439.27</v>
      </c>
      <c r="L89" s="72"/>
    </row>
    <row r="90" spans="1:12" s="22" customFormat="1">
      <c r="A90" s="74" t="s">
        <v>28</v>
      </c>
      <c r="B90" s="74"/>
      <c r="C90" s="71"/>
      <c r="D90" s="73"/>
      <c r="E90" s="71"/>
      <c r="F90" s="71"/>
      <c r="G90" s="42"/>
      <c r="H90" s="42"/>
      <c r="I90" s="71"/>
      <c r="J90" s="71"/>
      <c r="K90" s="71"/>
      <c r="L90" s="73"/>
    </row>
    <row r="91" spans="1:12" s="22" customFormat="1">
      <c r="A91" s="59" t="s">
        <v>115</v>
      </c>
      <c r="B91" s="60"/>
      <c r="C91" s="55">
        <v>265.2</v>
      </c>
      <c r="D91" s="58">
        <v>6</v>
      </c>
      <c r="E91" s="55">
        <f>C91*D91</f>
        <v>1591.1999999999998</v>
      </c>
      <c r="F91" s="55"/>
      <c r="G91" s="41"/>
      <c r="H91" s="41">
        <f t="shared" ref="H91" si="78">E91+F91+G91</f>
        <v>1591.1999999999998</v>
      </c>
      <c r="I91" s="55">
        <v>138.22</v>
      </c>
      <c r="J91" s="55">
        <f>I91</f>
        <v>138.22</v>
      </c>
      <c r="K91" s="70">
        <f>H91-I91</f>
        <v>1452.9799999999998</v>
      </c>
      <c r="L91" s="58"/>
    </row>
    <row r="92" spans="1:12" s="22" customFormat="1">
      <c r="A92" s="61" t="s">
        <v>39</v>
      </c>
      <c r="B92" s="62"/>
      <c r="C92" s="55"/>
      <c r="D92" s="58"/>
      <c r="E92" s="55"/>
      <c r="F92" s="55"/>
      <c r="G92" s="42"/>
      <c r="H92" s="42"/>
      <c r="I92" s="55"/>
      <c r="J92" s="55"/>
      <c r="K92" s="71"/>
      <c r="L92" s="58"/>
    </row>
    <row r="93" spans="1:12" s="22" customFormat="1">
      <c r="A93" s="59" t="s">
        <v>117</v>
      </c>
      <c r="B93" s="60"/>
      <c r="C93" s="55">
        <v>148.86000000000001</v>
      </c>
      <c r="D93" s="58">
        <v>15</v>
      </c>
      <c r="E93" s="55">
        <f>C93*D93</f>
        <v>2232.9</v>
      </c>
      <c r="F93" s="55">
        <v>35.89</v>
      </c>
      <c r="G93" s="41"/>
      <c r="H93" s="41">
        <f t="shared" ref="H93" si="79">E93+F93+G93</f>
        <v>2268.79</v>
      </c>
      <c r="I93" s="55">
        <v>0</v>
      </c>
      <c r="J93" s="55">
        <f>I93</f>
        <v>0</v>
      </c>
      <c r="K93" s="55">
        <f>H93-I93</f>
        <v>2268.79</v>
      </c>
      <c r="L93" s="58"/>
    </row>
    <row r="94" spans="1:12" s="22" customFormat="1">
      <c r="A94" s="61" t="s">
        <v>38</v>
      </c>
      <c r="B94" s="62"/>
      <c r="C94" s="55"/>
      <c r="D94" s="58"/>
      <c r="E94" s="55"/>
      <c r="F94" s="55"/>
      <c r="G94" s="42"/>
      <c r="H94" s="42"/>
      <c r="I94" s="55"/>
      <c r="J94" s="55"/>
      <c r="K94" s="55"/>
      <c r="L94" s="58"/>
    </row>
    <row r="95" spans="1:12">
      <c r="A95" s="48" t="s">
        <v>53</v>
      </c>
      <c r="B95" s="48"/>
      <c r="C95" s="41">
        <v>107.05</v>
      </c>
      <c r="D95" s="43">
        <v>15</v>
      </c>
      <c r="E95" s="55">
        <f>C95*D95</f>
        <v>1605.75</v>
      </c>
      <c r="F95" s="41">
        <v>108.95</v>
      </c>
      <c r="G95" s="41"/>
      <c r="H95" s="41">
        <f t="shared" ref="H95" si="80">E95+F95+G95</f>
        <v>1714.7</v>
      </c>
      <c r="I95" s="41">
        <v>0</v>
      </c>
      <c r="J95" s="41">
        <f>I95</f>
        <v>0</v>
      </c>
      <c r="K95" s="41">
        <f>H95-J95</f>
        <v>1714.7</v>
      </c>
      <c r="L95" s="43"/>
    </row>
    <row r="96" spans="1:12">
      <c r="A96" s="49" t="s">
        <v>35</v>
      </c>
      <c r="B96" s="49"/>
      <c r="C96" s="42"/>
      <c r="D96" s="44"/>
      <c r="E96" s="55"/>
      <c r="F96" s="42"/>
      <c r="G96" s="42"/>
      <c r="H96" s="42"/>
      <c r="I96" s="42"/>
      <c r="J96" s="42"/>
      <c r="K96" s="42"/>
      <c r="L96" s="44"/>
    </row>
    <row r="97" spans="1:12">
      <c r="A97" s="48" t="s">
        <v>54</v>
      </c>
      <c r="B97" s="48"/>
      <c r="C97" s="41">
        <v>164.46</v>
      </c>
      <c r="D97" s="43">
        <v>4</v>
      </c>
      <c r="E97" s="41">
        <f>C97*D97</f>
        <v>657.84</v>
      </c>
      <c r="F97" s="41">
        <v>0</v>
      </c>
      <c r="G97" s="41"/>
      <c r="H97" s="41">
        <f t="shared" ref="H97" si="81">E97+F97+G97</f>
        <v>657.84</v>
      </c>
      <c r="I97" s="41">
        <v>5.05</v>
      </c>
      <c r="J97" s="41">
        <f>I97</f>
        <v>5.05</v>
      </c>
      <c r="K97" s="41">
        <f>H97-J97</f>
        <v>652.79000000000008</v>
      </c>
      <c r="L97" s="43"/>
    </row>
    <row r="98" spans="1:12">
      <c r="A98" s="49" t="s">
        <v>55</v>
      </c>
      <c r="B98" s="49"/>
      <c r="C98" s="42"/>
      <c r="D98" s="44"/>
      <c r="E98" s="42"/>
      <c r="F98" s="42"/>
      <c r="G98" s="42"/>
      <c r="H98" s="42"/>
      <c r="I98" s="42"/>
      <c r="J98" s="42"/>
      <c r="K98" s="42"/>
      <c r="L98" s="44"/>
    </row>
    <row r="99" spans="1:12">
      <c r="A99" s="48" t="s">
        <v>56</v>
      </c>
      <c r="B99" s="48"/>
      <c r="C99" s="41">
        <v>96.96</v>
      </c>
      <c r="D99" s="43">
        <v>15</v>
      </c>
      <c r="E99" s="41">
        <f>C99*D99</f>
        <v>1454.3999999999999</v>
      </c>
      <c r="F99" s="41">
        <v>118.64</v>
      </c>
      <c r="G99" s="41"/>
      <c r="H99" s="41">
        <f t="shared" ref="H99" si="82">E99+F99+G99</f>
        <v>1573.04</v>
      </c>
      <c r="I99" s="41"/>
      <c r="J99" s="41">
        <f>I99</f>
        <v>0</v>
      </c>
      <c r="K99" s="41">
        <f>H99-J99</f>
        <v>1573.04</v>
      </c>
      <c r="L99" s="43"/>
    </row>
    <row r="100" spans="1:12">
      <c r="A100" s="49" t="s">
        <v>21</v>
      </c>
      <c r="B100" s="49"/>
      <c r="C100" s="42"/>
      <c r="D100" s="44"/>
      <c r="E100" s="42"/>
      <c r="F100" s="42"/>
      <c r="G100" s="42"/>
      <c r="H100" s="42"/>
      <c r="I100" s="42"/>
      <c r="J100" s="42"/>
      <c r="K100" s="42"/>
      <c r="L100" s="44"/>
    </row>
    <row r="101" spans="1:12">
      <c r="A101" s="76" t="s">
        <v>11</v>
      </c>
      <c r="B101" s="76"/>
      <c r="C101" s="15"/>
      <c r="D101" s="15"/>
      <c r="E101" s="15">
        <f>SUM(E77:E100)</f>
        <v>23838.390000000003</v>
      </c>
      <c r="F101" s="15">
        <f>SUM(F77:F100)</f>
        <v>489.7</v>
      </c>
      <c r="G101" s="16">
        <v>0</v>
      </c>
      <c r="H101" s="15">
        <f>SUM(H77:H100)</f>
        <v>24328.090000000004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24033.960000000006</v>
      </c>
    </row>
    <row r="104" spans="1:12">
      <c r="A104" s="65" t="s">
        <v>85</v>
      </c>
      <c r="B104" s="65"/>
      <c r="C104" s="65"/>
      <c r="D104" s="65"/>
      <c r="H104" s="65" t="s">
        <v>120</v>
      </c>
      <c r="I104" s="65"/>
      <c r="J104" s="65"/>
      <c r="K104" s="65"/>
    </row>
    <row r="105" spans="1:12">
      <c r="A105" s="65" t="s">
        <v>86</v>
      </c>
      <c r="B105" s="65"/>
      <c r="C105" s="65"/>
      <c r="D105" s="65"/>
      <c r="H105" s="65" t="s">
        <v>121</v>
      </c>
      <c r="I105" s="65"/>
      <c r="J105" s="65"/>
      <c r="K105" s="65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84</v>
      </c>
    </row>
    <row r="111" spans="1:12" ht="22.5">
      <c r="A111" s="35" t="s">
        <v>0</v>
      </c>
      <c r="B111" s="35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104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48" t="s">
        <v>57</v>
      </c>
      <c r="B112" s="48"/>
      <c r="C112" s="41">
        <v>186.34</v>
      </c>
      <c r="D112" s="43">
        <v>15</v>
      </c>
      <c r="E112" s="41">
        <f>C112*D112</f>
        <v>2795.1</v>
      </c>
      <c r="F112" s="41">
        <v>0</v>
      </c>
      <c r="G112" s="41"/>
      <c r="H112" s="41">
        <f>E112+F112+G112</f>
        <v>2795.1</v>
      </c>
      <c r="I112" s="41">
        <v>54.67</v>
      </c>
      <c r="J112" s="41">
        <f>I112</f>
        <v>54.67</v>
      </c>
      <c r="K112" s="41">
        <f>H112-J112</f>
        <v>2740.43</v>
      </c>
      <c r="L112" s="43"/>
    </row>
    <row r="113" spans="1:12">
      <c r="A113" s="49" t="s">
        <v>58</v>
      </c>
      <c r="B113" s="49"/>
      <c r="C113" s="42"/>
      <c r="D113" s="44"/>
      <c r="E113" s="42"/>
      <c r="F113" s="42"/>
      <c r="G113" s="42"/>
      <c r="H113" s="42"/>
      <c r="I113" s="42"/>
      <c r="J113" s="42"/>
      <c r="K113" s="42"/>
      <c r="L113" s="44"/>
    </row>
    <row r="114" spans="1:12">
      <c r="A114" s="48" t="s">
        <v>59</v>
      </c>
      <c r="B114" s="48"/>
      <c r="C114" s="41">
        <v>122.62</v>
      </c>
      <c r="D114" s="43">
        <v>15</v>
      </c>
      <c r="E114" s="41">
        <f>C114*D114</f>
        <v>1839.3000000000002</v>
      </c>
      <c r="F114" s="41">
        <v>82</v>
      </c>
      <c r="G114" s="41"/>
      <c r="H114" s="41">
        <f t="shared" ref="H114" si="83">E114+F114+G114</f>
        <v>1921.3000000000002</v>
      </c>
      <c r="I114" s="41">
        <v>0</v>
      </c>
      <c r="J114" s="41">
        <f>I114</f>
        <v>0</v>
      </c>
      <c r="K114" s="41">
        <f>H114-J114</f>
        <v>1921.3000000000002</v>
      </c>
      <c r="L114" s="43"/>
    </row>
    <row r="115" spans="1:12">
      <c r="A115" s="49" t="s">
        <v>35</v>
      </c>
      <c r="B115" s="49"/>
      <c r="C115" s="42"/>
      <c r="D115" s="44"/>
      <c r="E115" s="42"/>
      <c r="F115" s="42"/>
      <c r="G115" s="42"/>
      <c r="H115" s="42"/>
      <c r="I115" s="42"/>
      <c r="J115" s="42"/>
      <c r="K115" s="42"/>
      <c r="L115" s="44"/>
    </row>
    <row r="116" spans="1:12">
      <c r="A116" s="48" t="s">
        <v>60</v>
      </c>
      <c r="B116" s="48"/>
      <c r="C116" s="41">
        <v>61.85</v>
      </c>
      <c r="D116" s="43">
        <v>15</v>
      </c>
      <c r="E116" s="41">
        <f>C116*D116</f>
        <v>927.75</v>
      </c>
      <c r="F116" s="41">
        <v>152.44</v>
      </c>
      <c r="G116" s="41"/>
      <c r="H116" s="41">
        <f t="shared" ref="H116" si="84">E116+F116+G116</f>
        <v>1080.19</v>
      </c>
      <c r="I116" s="41"/>
      <c r="J116" s="41">
        <f>I116</f>
        <v>0</v>
      </c>
      <c r="K116" s="41">
        <f>H116-J116</f>
        <v>1080.19</v>
      </c>
      <c r="L116" s="43"/>
    </row>
    <row r="117" spans="1:12">
      <c r="A117" s="49" t="s">
        <v>61</v>
      </c>
      <c r="B117" s="49"/>
      <c r="C117" s="42"/>
      <c r="D117" s="44"/>
      <c r="E117" s="42"/>
      <c r="F117" s="42"/>
      <c r="G117" s="42"/>
      <c r="H117" s="42"/>
      <c r="I117" s="42"/>
      <c r="J117" s="42"/>
      <c r="K117" s="42"/>
      <c r="L117" s="44"/>
    </row>
    <row r="118" spans="1:12">
      <c r="A118" s="76" t="s">
        <v>11</v>
      </c>
      <c r="B118" s="76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65" t="s">
        <v>85</v>
      </c>
      <c r="B125" s="65"/>
      <c r="C125" s="65"/>
      <c r="D125" s="65"/>
      <c r="H125" s="65" t="s">
        <v>120</v>
      </c>
      <c r="I125" s="65"/>
      <c r="J125" s="65"/>
      <c r="K125" s="65"/>
    </row>
    <row r="126" spans="1:12">
      <c r="A126" s="65" t="s">
        <v>86</v>
      </c>
      <c r="B126" s="65"/>
      <c r="C126" s="65"/>
      <c r="D126" s="65"/>
      <c r="H126" s="65" t="s">
        <v>121</v>
      </c>
      <c r="I126" s="65"/>
      <c r="J126" s="65"/>
      <c r="K126" s="65"/>
    </row>
    <row r="137" spans="1:1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92</v>
      </c>
    </row>
    <row r="143" spans="1:12" ht="22.5">
      <c r="A143" s="35" t="s">
        <v>0</v>
      </c>
      <c r="B143" s="35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104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48" t="s">
        <v>100</v>
      </c>
      <c r="B144" s="48"/>
      <c r="C144" s="41">
        <v>162.9</v>
      </c>
      <c r="D144" s="43">
        <v>15</v>
      </c>
      <c r="E144" s="41">
        <f>C144*D144</f>
        <v>2443.5</v>
      </c>
      <c r="F144" s="41">
        <v>0</v>
      </c>
      <c r="G144" s="41"/>
      <c r="H144" s="41">
        <f>E144+F144+G144</f>
        <v>2443.5</v>
      </c>
      <c r="I144" s="41">
        <v>1.42</v>
      </c>
      <c r="J144" s="41">
        <f>I144</f>
        <v>1.42</v>
      </c>
      <c r="K144" s="41">
        <f>H144-J144</f>
        <v>2442.08</v>
      </c>
      <c r="L144" s="43"/>
    </row>
    <row r="145" spans="1:12">
      <c r="A145" s="49" t="s">
        <v>62</v>
      </c>
      <c r="B145" s="49"/>
      <c r="C145" s="42"/>
      <c r="D145" s="44"/>
      <c r="E145" s="42"/>
      <c r="F145" s="42"/>
      <c r="G145" s="42"/>
      <c r="H145" s="42"/>
      <c r="I145" s="42"/>
      <c r="J145" s="42"/>
      <c r="K145" s="42"/>
      <c r="L145" s="44"/>
    </row>
    <row r="146" spans="1:12">
      <c r="A146" s="48" t="s">
        <v>101</v>
      </c>
      <c r="B146" s="48"/>
      <c r="C146" s="41">
        <v>162.9</v>
      </c>
      <c r="D146" s="43">
        <v>15</v>
      </c>
      <c r="E146" s="41">
        <f>C146*D146</f>
        <v>2443.5</v>
      </c>
      <c r="F146" s="41">
        <v>0</v>
      </c>
      <c r="G146" s="41"/>
      <c r="H146" s="41">
        <f t="shared" ref="H146" si="85">E146+F146+G146</f>
        <v>2443.5</v>
      </c>
      <c r="I146" s="41">
        <v>1.42</v>
      </c>
      <c r="J146" s="41">
        <f>I146</f>
        <v>1.42</v>
      </c>
      <c r="K146" s="41">
        <f>H146-J146</f>
        <v>2442.08</v>
      </c>
      <c r="L146" s="43"/>
    </row>
    <row r="147" spans="1:12">
      <c r="A147" s="49" t="s">
        <v>62</v>
      </c>
      <c r="B147" s="49"/>
      <c r="C147" s="42"/>
      <c r="D147" s="44"/>
      <c r="E147" s="42"/>
      <c r="F147" s="42"/>
      <c r="G147" s="42"/>
      <c r="H147" s="42"/>
      <c r="I147" s="42"/>
      <c r="J147" s="42"/>
      <c r="K147" s="42"/>
      <c r="L147" s="44"/>
    </row>
    <row r="148" spans="1:12">
      <c r="A148" s="48" t="s">
        <v>63</v>
      </c>
      <c r="B148" s="48"/>
      <c r="C148" s="41">
        <v>162.9</v>
      </c>
      <c r="D148" s="43">
        <v>15</v>
      </c>
      <c r="E148" s="41">
        <f>C148*D148</f>
        <v>2443.5</v>
      </c>
      <c r="F148" s="41">
        <v>0</v>
      </c>
      <c r="G148" s="41"/>
      <c r="H148" s="41">
        <f t="shared" ref="H148" si="86">E148+F148+G148</f>
        <v>2443.5</v>
      </c>
      <c r="I148" s="41">
        <v>1.42</v>
      </c>
      <c r="J148" s="41">
        <f>I148</f>
        <v>1.42</v>
      </c>
      <c r="K148" s="41">
        <f>H148-J148</f>
        <v>2442.08</v>
      </c>
      <c r="L148" s="43"/>
    </row>
    <row r="149" spans="1:12">
      <c r="A149" s="49" t="s">
        <v>62</v>
      </c>
      <c r="B149" s="49"/>
      <c r="C149" s="42"/>
      <c r="D149" s="44"/>
      <c r="E149" s="42"/>
      <c r="F149" s="42"/>
      <c r="G149" s="42"/>
      <c r="H149" s="42"/>
      <c r="I149" s="42"/>
      <c r="J149" s="42"/>
      <c r="K149" s="42"/>
      <c r="L149" s="44"/>
    </row>
    <row r="150" spans="1:12">
      <c r="A150" s="48" t="s">
        <v>64</v>
      </c>
      <c r="B150" s="48"/>
      <c r="C150" s="41">
        <v>162.9</v>
      </c>
      <c r="D150" s="43">
        <v>15</v>
      </c>
      <c r="E150" s="41">
        <f>C150*D150</f>
        <v>2443.5</v>
      </c>
      <c r="F150" s="41">
        <v>0</v>
      </c>
      <c r="G150" s="41"/>
      <c r="H150" s="41">
        <f t="shared" ref="H150:H152" si="87">E150+F150+G150</f>
        <v>2443.5</v>
      </c>
      <c r="I150" s="41">
        <v>1.42</v>
      </c>
      <c r="J150" s="41">
        <f>I150</f>
        <v>1.42</v>
      </c>
      <c r="K150" s="41">
        <f>H150-J150</f>
        <v>2442.08</v>
      </c>
      <c r="L150" s="43"/>
    </row>
    <row r="151" spans="1:12">
      <c r="A151" s="49" t="s">
        <v>62</v>
      </c>
      <c r="B151" s="49"/>
      <c r="C151" s="42"/>
      <c r="D151" s="44"/>
      <c r="E151" s="42"/>
      <c r="F151" s="42"/>
      <c r="G151" s="42"/>
      <c r="H151" s="42"/>
      <c r="I151" s="42"/>
      <c r="J151" s="42"/>
      <c r="K151" s="42"/>
      <c r="L151" s="44"/>
    </row>
    <row r="152" spans="1:12">
      <c r="A152" s="37" t="s">
        <v>131</v>
      </c>
      <c r="B152" s="38"/>
      <c r="C152" s="41">
        <v>162.9</v>
      </c>
      <c r="D152" s="43">
        <v>15</v>
      </c>
      <c r="E152" s="41">
        <f>C152*D152</f>
        <v>2443.5</v>
      </c>
      <c r="F152" s="41">
        <v>0</v>
      </c>
      <c r="G152" s="41"/>
      <c r="H152" s="41">
        <f t="shared" si="87"/>
        <v>2443.5</v>
      </c>
      <c r="I152" s="41">
        <v>1.42</v>
      </c>
      <c r="J152" s="41">
        <f>I152</f>
        <v>1.42</v>
      </c>
      <c r="K152" s="41">
        <f>H152-J152</f>
        <v>2442.08</v>
      </c>
      <c r="L152" s="43"/>
    </row>
    <row r="153" spans="1:12">
      <c r="A153" s="39" t="s">
        <v>131</v>
      </c>
      <c r="B153" s="40"/>
      <c r="C153" s="42"/>
      <c r="D153" s="44"/>
      <c r="E153" s="42"/>
      <c r="F153" s="42"/>
      <c r="G153" s="42"/>
      <c r="H153" s="42"/>
      <c r="I153" s="42"/>
      <c r="J153" s="42"/>
      <c r="K153" s="42"/>
      <c r="L153" s="44"/>
    </row>
    <row r="154" spans="1:12">
      <c r="A154" s="48" t="s">
        <v>65</v>
      </c>
      <c r="B154" s="48"/>
      <c r="C154" s="41">
        <v>116.3</v>
      </c>
      <c r="D154" s="43">
        <v>15</v>
      </c>
      <c r="E154" s="41">
        <f>C154*D154</f>
        <v>1744.5</v>
      </c>
      <c r="F154" s="41">
        <v>93.17</v>
      </c>
      <c r="G154" s="41"/>
      <c r="H154" s="41">
        <f t="shared" ref="H154" si="88">E154+F154+G154</f>
        <v>1837.67</v>
      </c>
      <c r="I154" s="41"/>
      <c r="J154" s="41">
        <f>I154</f>
        <v>0</v>
      </c>
      <c r="K154" s="41">
        <f>H154-J154</f>
        <v>1837.67</v>
      </c>
      <c r="L154" s="43"/>
    </row>
    <row r="155" spans="1:12">
      <c r="A155" s="49" t="s">
        <v>66</v>
      </c>
      <c r="B155" s="49"/>
      <c r="C155" s="42"/>
      <c r="D155" s="44"/>
      <c r="E155" s="42"/>
      <c r="F155" s="42"/>
      <c r="G155" s="42"/>
      <c r="H155" s="42"/>
      <c r="I155" s="42"/>
      <c r="J155" s="42"/>
      <c r="K155" s="42"/>
      <c r="L155" s="44"/>
    </row>
    <row r="156" spans="1:12">
      <c r="A156" s="48" t="s">
        <v>102</v>
      </c>
      <c r="B156" s="48"/>
      <c r="C156" s="41">
        <v>116.3</v>
      </c>
      <c r="D156" s="43">
        <v>15</v>
      </c>
      <c r="E156" s="41">
        <f>C156*D156</f>
        <v>1744.5</v>
      </c>
      <c r="F156" s="41">
        <v>93.17</v>
      </c>
      <c r="G156" s="41"/>
      <c r="H156" s="41">
        <f t="shared" ref="H156" si="89">E156+F156+G156</f>
        <v>1837.67</v>
      </c>
      <c r="I156" s="41"/>
      <c r="J156" s="41">
        <f>I156</f>
        <v>0</v>
      </c>
      <c r="K156" s="41">
        <f>H156-J156</f>
        <v>1837.67</v>
      </c>
      <c r="L156" s="43"/>
    </row>
    <row r="157" spans="1:12">
      <c r="A157" s="49" t="s">
        <v>58</v>
      </c>
      <c r="B157" s="49"/>
      <c r="C157" s="42"/>
      <c r="D157" s="44"/>
      <c r="E157" s="42"/>
      <c r="F157" s="42"/>
      <c r="G157" s="42"/>
      <c r="H157" s="42"/>
      <c r="I157" s="42"/>
      <c r="J157" s="42"/>
      <c r="K157" s="42"/>
      <c r="L157" s="44"/>
    </row>
    <row r="158" spans="1:12">
      <c r="A158" s="48" t="s">
        <v>67</v>
      </c>
      <c r="B158" s="48"/>
      <c r="C158" s="41">
        <v>100.14</v>
      </c>
      <c r="D158" s="43">
        <v>15</v>
      </c>
      <c r="E158" s="41">
        <f>C158*D158</f>
        <v>1502.1</v>
      </c>
      <c r="F158" s="41">
        <v>115.58</v>
      </c>
      <c r="G158" s="41"/>
      <c r="H158" s="41">
        <f t="shared" ref="H158" si="90">E158+F158+G158</f>
        <v>1617.6799999999998</v>
      </c>
      <c r="I158" s="41"/>
      <c r="J158" s="41">
        <f>I158</f>
        <v>0</v>
      </c>
      <c r="K158" s="41">
        <f>H158-J158</f>
        <v>1617.6799999999998</v>
      </c>
      <c r="L158" s="43"/>
    </row>
    <row r="159" spans="1:12">
      <c r="A159" s="49" t="s">
        <v>21</v>
      </c>
      <c r="B159" s="49"/>
      <c r="C159" s="42"/>
      <c r="D159" s="44"/>
      <c r="E159" s="42"/>
      <c r="F159" s="42"/>
      <c r="G159" s="42"/>
      <c r="H159" s="42"/>
      <c r="I159" s="42"/>
      <c r="J159" s="42"/>
      <c r="K159" s="42"/>
      <c r="L159" s="44"/>
    </row>
    <row r="160" spans="1:12">
      <c r="A160" s="77" t="s">
        <v>11</v>
      </c>
      <c r="B160" s="77"/>
      <c r="C160" s="15"/>
      <c r="D160" s="15"/>
      <c r="E160" s="15">
        <f>SUM(E144:E159)</f>
        <v>17208.599999999999</v>
      </c>
      <c r="F160" s="15">
        <f>SUM(F144:F159)</f>
        <v>301.92</v>
      </c>
      <c r="G160" s="16">
        <v>0</v>
      </c>
      <c r="H160" s="15">
        <f>SUM(H144:H159)</f>
        <v>17510.52</v>
      </c>
      <c r="I160" s="15">
        <f>SUM(I144:I159)</f>
        <v>7.1</v>
      </c>
      <c r="J160" s="15">
        <f>SUM(J144:J159)</f>
        <v>7.1</v>
      </c>
      <c r="K160" s="15">
        <f>SUM(K144:K159)</f>
        <v>17503.419999999998</v>
      </c>
    </row>
    <row r="169" spans="1:12">
      <c r="A169" s="65" t="s">
        <v>85</v>
      </c>
      <c r="B169" s="65"/>
      <c r="C169" s="65"/>
      <c r="D169" s="65"/>
      <c r="H169" s="65" t="s">
        <v>120</v>
      </c>
      <c r="I169" s="65"/>
      <c r="J169" s="65"/>
      <c r="K169" s="65"/>
    </row>
    <row r="170" spans="1:12">
      <c r="A170" s="65" t="s">
        <v>86</v>
      </c>
      <c r="B170" s="65"/>
      <c r="C170" s="65"/>
      <c r="D170" s="65"/>
      <c r="H170" s="65" t="s">
        <v>121</v>
      </c>
      <c r="I170" s="65"/>
      <c r="J170" s="65"/>
      <c r="K170" s="65"/>
    </row>
    <row r="172" spans="1:1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7" spans="1:12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32" t="s">
        <v>93</v>
      </c>
    </row>
    <row r="178" spans="1:12" ht="22.5">
      <c r="A178" s="35" t="s">
        <v>0</v>
      </c>
      <c r="B178" s="35"/>
      <c r="C178" s="14" t="s">
        <v>1</v>
      </c>
      <c r="D178" s="2" t="s">
        <v>2</v>
      </c>
      <c r="E178" s="2" t="s">
        <v>9</v>
      </c>
      <c r="F178" s="13" t="s">
        <v>3</v>
      </c>
      <c r="G178" s="2" t="s">
        <v>104</v>
      </c>
      <c r="H178" s="2" t="s">
        <v>4</v>
      </c>
      <c r="I178" s="14" t="s">
        <v>5</v>
      </c>
      <c r="J178" s="2" t="s">
        <v>6</v>
      </c>
      <c r="K178" s="2" t="s">
        <v>7</v>
      </c>
      <c r="L178" s="2" t="s">
        <v>8</v>
      </c>
    </row>
    <row r="179" spans="1:12">
      <c r="A179" s="48" t="s">
        <v>68</v>
      </c>
      <c r="B179" s="48"/>
      <c r="C179" s="41">
        <v>208</v>
      </c>
      <c r="D179" s="43">
        <v>15</v>
      </c>
      <c r="E179" s="41">
        <f>C179*D179</f>
        <v>3120</v>
      </c>
      <c r="F179" s="41">
        <v>0</v>
      </c>
      <c r="G179" s="41"/>
      <c r="H179" s="41">
        <f>E179+F179+G179</f>
        <v>3120</v>
      </c>
      <c r="I179" s="41">
        <v>110.27</v>
      </c>
      <c r="J179" s="41">
        <f>I179</f>
        <v>110.27</v>
      </c>
      <c r="K179" s="41">
        <f>H179-J179</f>
        <v>3009.73</v>
      </c>
      <c r="L179" s="43"/>
    </row>
    <row r="180" spans="1:12">
      <c r="A180" s="49" t="s">
        <v>17</v>
      </c>
      <c r="B180" s="49"/>
      <c r="C180" s="42"/>
      <c r="D180" s="44"/>
      <c r="E180" s="42"/>
      <c r="F180" s="42"/>
      <c r="G180" s="42"/>
      <c r="H180" s="42"/>
      <c r="I180" s="42"/>
      <c r="J180" s="42"/>
      <c r="K180" s="42"/>
      <c r="L180" s="44"/>
    </row>
    <row r="181" spans="1:12">
      <c r="A181" s="48" t="s">
        <v>99</v>
      </c>
      <c r="B181" s="48"/>
      <c r="C181" s="41">
        <v>208</v>
      </c>
      <c r="D181" s="43">
        <v>15</v>
      </c>
      <c r="E181" s="41">
        <f>C181*D181</f>
        <v>3120</v>
      </c>
      <c r="F181" s="41">
        <v>0</v>
      </c>
      <c r="G181" s="41"/>
      <c r="H181" s="41">
        <f t="shared" ref="H181" si="91">E181+F181+G181</f>
        <v>3120</v>
      </c>
      <c r="I181" s="41">
        <v>110.27</v>
      </c>
      <c r="J181" s="41">
        <f>I181</f>
        <v>110.27</v>
      </c>
      <c r="K181" s="41">
        <f>H181-J181</f>
        <v>3009.73</v>
      </c>
      <c r="L181" s="43"/>
    </row>
    <row r="182" spans="1:12">
      <c r="A182" s="49" t="s">
        <v>39</v>
      </c>
      <c r="B182" s="49"/>
      <c r="C182" s="42"/>
      <c r="D182" s="44"/>
      <c r="E182" s="42"/>
      <c r="F182" s="42"/>
      <c r="G182" s="42"/>
      <c r="H182" s="42"/>
      <c r="I182" s="42"/>
      <c r="J182" s="42"/>
      <c r="K182" s="42"/>
      <c r="L182" s="44"/>
    </row>
    <row r="183" spans="1:12">
      <c r="A183" s="48" t="s">
        <v>69</v>
      </c>
      <c r="B183" s="48"/>
      <c r="C183" s="41">
        <v>208</v>
      </c>
      <c r="D183" s="43">
        <v>15</v>
      </c>
      <c r="E183" s="41">
        <f>C183*D183</f>
        <v>3120</v>
      </c>
      <c r="F183" s="41">
        <v>0</v>
      </c>
      <c r="G183" s="41"/>
      <c r="H183" s="41">
        <f t="shared" ref="H183" si="92">E183+F183+G183</f>
        <v>3120</v>
      </c>
      <c r="I183" s="41">
        <v>110.27</v>
      </c>
      <c r="J183" s="41">
        <f>I183</f>
        <v>110.27</v>
      </c>
      <c r="K183" s="41">
        <f>H183-J183</f>
        <v>3009.73</v>
      </c>
      <c r="L183" s="43"/>
    </row>
    <row r="184" spans="1:12">
      <c r="A184" s="49" t="s">
        <v>13</v>
      </c>
      <c r="B184" s="49"/>
      <c r="C184" s="42"/>
      <c r="D184" s="44"/>
      <c r="E184" s="42"/>
      <c r="F184" s="42"/>
      <c r="G184" s="42"/>
      <c r="H184" s="42"/>
      <c r="I184" s="42"/>
      <c r="J184" s="42"/>
      <c r="K184" s="42"/>
      <c r="L184" s="44"/>
    </row>
    <row r="185" spans="1:12">
      <c r="A185" s="76" t="s">
        <v>11</v>
      </c>
      <c r="B185" s="76"/>
      <c r="C185" s="15"/>
      <c r="D185" s="15"/>
      <c r="E185" s="15">
        <f>SUM(E179:E184)</f>
        <v>9360</v>
      </c>
      <c r="F185" s="15">
        <f>SUM(F179:F184)</f>
        <v>0</v>
      </c>
      <c r="G185" s="16">
        <v>0</v>
      </c>
      <c r="H185" s="15">
        <f>SUM(H179:H184)</f>
        <v>9360</v>
      </c>
      <c r="I185" s="15">
        <f>SUM(I179:I184)</f>
        <v>330.81</v>
      </c>
      <c r="J185" s="15">
        <f>SUM(J179:J184)</f>
        <v>330.81</v>
      </c>
      <c r="K185" s="15">
        <f>SUM(K179:K184)</f>
        <v>9029.19</v>
      </c>
    </row>
    <row r="203" spans="1:11">
      <c r="A203" s="65" t="s">
        <v>85</v>
      </c>
      <c r="B203" s="65"/>
      <c r="C203" s="65"/>
      <c r="D203" s="65"/>
      <c r="H203" s="65" t="s">
        <v>120</v>
      </c>
      <c r="I203" s="65"/>
      <c r="J203" s="65"/>
      <c r="K203" s="65"/>
    </row>
    <row r="204" spans="1:11">
      <c r="A204" s="65" t="s">
        <v>86</v>
      </c>
      <c r="B204" s="65"/>
      <c r="C204" s="65"/>
      <c r="D204" s="65"/>
      <c r="H204" s="65" t="s">
        <v>121</v>
      </c>
      <c r="I204" s="65"/>
      <c r="J204" s="65"/>
      <c r="K204" s="65"/>
    </row>
    <row r="211" spans="1:12">
      <c r="L211" s="31" t="s">
        <v>93</v>
      </c>
    </row>
    <row r="212" spans="1:12" ht="22.5">
      <c r="A212" s="35" t="s">
        <v>0</v>
      </c>
      <c r="B212" s="35"/>
      <c r="C212" s="14" t="s">
        <v>1</v>
      </c>
      <c r="D212" s="2" t="s">
        <v>2</v>
      </c>
      <c r="E212" s="2" t="s">
        <v>9</v>
      </c>
      <c r="F212" s="13" t="s">
        <v>3</v>
      </c>
      <c r="G212" s="2" t="s">
        <v>104</v>
      </c>
      <c r="H212" s="2" t="s">
        <v>4</v>
      </c>
      <c r="I212" s="14" t="s">
        <v>5</v>
      </c>
      <c r="J212" s="2" t="s">
        <v>6</v>
      </c>
      <c r="K212" s="2" t="s">
        <v>7</v>
      </c>
      <c r="L212" s="2" t="s">
        <v>8</v>
      </c>
    </row>
    <row r="213" spans="1:12">
      <c r="A213" s="48" t="s">
        <v>70</v>
      </c>
      <c r="B213" s="48"/>
      <c r="C213" s="46">
        <v>116.3</v>
      </c>
      <c r="D213" s="36">
        <v>15</v>
      </c>
      <c r="E213" s="46">
        <f>C213*D213</f>
        <v>1744.5</v>
      </c>
      <c r="F213" s="46">
        <v>93.27</v>
      </c>
      <c r="G213" s="46"/>
      <c r="H213" s="46">
        <f>E213+F213+G213</f>
        <v>1837.77</v>
      </c>
      <c r="I213" s="46">
        <v>0</v>
      </c>
      <c r="J213" s="46">
        <f>I213</f>
        <v>0</v>
      </c>
      <c r="K213" s="46">
        <f>H213-J213</f>
        <v>1837.77</v>
      </c>
      <c r="L213" s="36"/>
    </row>
    <row r="214" spans="1:12">
      <c r="A214" s="49" t="s">
        <v>66</v>
      </c>
      <c r="B214" s="49"/>
      <c r="C214" s="46"/>
      <c r="D214" s="36"/>
      <c r="E214" s="46"/>
      <c r="F214" s="46"/>
      <c r="G214" s="46"/>
      <c r="H214" s="46"/>
      <c r="I214" s="46"/>
      <c r="J214" s="46"/>
      <c r="K214" s="46"/>
      <c r="L214" s="36"/>
    </row>
    <row r="215" spans="1:12">
      <c r="A215" s="76" t="s">
        <v>11</v>
      </c>
      <c r="B215" s="76"/>
      <c r="C215" s="15"/>
      <c r="D215" s="15"/>
      <c r="E215" s="15">
        <f>SUM(E213)</f>
        <v>1744.5</v>
      </c>
      <c r="F215" s="15">
        <f>SUM(F213)</f>
        <v>93.27</v>
      </c>
      <c r="G215" s="16">
        <v>0</v>
      </c>
      <c r="H215" s="15">
        <f>SUM(H213)</f>
        <v>1837.77</v>
      </c>
      <c r="I215" s="15">
        <f>SUM(I213)</f>
        <v>0</v>
      </c>
      <c r="J215" s="15">
        <f>SUM(J213)</f>
        <v>0</v>
      </c>
      <c r="K215" s="15">
        <f>SUM(K213)</f>
        <v>1837.77</v>
      </c>
    </row>
    <row r="227" spans="1:11">
      <c r="A227" s="65" t="s">
        <v>85</v>
      </c>
      <c r="B227" s="65"/>
      <c r="C227" s="65"/>
      <c r="D227" s="65"/>
      <c r="H227" s="65" t="s">
        <v>120</v>
      </c>
      <c r="I227" s="65"/>
      <c r="J227" s="65"/>
      <c r="K227" s="65"/>
    </row>
    <row r="228" spans="1:11">
      <c r="A228" s="65" t="s">
        <v>86</v>
      </c>
      <c r="B228" s="65"/>
      <c r="C228" s="65"/>
      <c r="D228" s="65"/>
      <c r="H228" s="65" t="s">
        <v>121</v>
      </c>
      <c r="I228" s="65"/>
      <c r="J228" s="65"/>
      <c r="K228" s="65"/>
    </row>
    <row r="242" spans="1:1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32" t="s">
        <v>94</v>
      </c>
    </row>
    <row r="245" spans="1:12" ht="22.5">
      <c r="A245" s="78" t="s">
        <v>0</v>
      </c>
      <c r="B245" s="78"/>
      <c r="C245" s="14" t="s">
        <v>1</v>
      </c>
      <c r="D245" s="2" t="s">
        <v>2</v>
      </c>
      <c r="E245" s="2" t="s">
        <v>9</v>
      </c>
      <c r="F245" s="13" t="s">
        <v>3</v>
      </c>
      <c r="G245" s="2" t="s">
        <v>104</v>
      </c>
      <c r="H245" s="2" t="s">
        <v>4</v>
      </c>
      <c r="I245" s="14" t="s">
        <v>5</v>
      </c>
      <c r="J245" s="2" t="s">
        <v>6</v>
      </c>
      <c r="K245" s="2" t="s">
        <v>7</v>
      </c>
      <c r="L245" s="2" t="s">
        <v>8</v>
      </c>
    </row>
    <row r="246" spans="1:12" s="22" customFormat="1">
      <c r="A246" s="82" t="s">
        <v>71</v>
      </c>
      <c r="B246" s="82"/>
      <c r="C246" s="70">
        <v>34.659999999999997</v>
      </c>
      <c r="D246" s="72">
        <v>15</v>
      </c>
      <c r="E246" s="79">
        <f>C246*D246</f>
        <v>519.9</v>
      </c>
      <c r="F246" s="70">
        <v>0</v>
      </c>
      <c r="G246" s="70">
        <f>C246*F246</f>
        <v>0</v>
      </c>
      <c r="H246" s="79">
        <f>E246+F246+G246</f>
        <v>519.9</v>
      </c>
      <c r="I246" s="70">
        <v>0</v>
      </c>
      <c r="J246" s="70">
        <f>I246</f>
        <v>0</v>
      </c>
      <c r="K246" s="79">
        <f>H246-J246</f>
        <v>519.9</v>
      </c>
      <c r="L246" s="72"/>
    </row>
    <row r="247" spans="1:12" s="22" customFormat="1">
      <c r="A247" s="81" t="s">
        <v>72</v>
      </c>
      <c r="B247" s="81"/>
      <c r="C247" s="71"/>
      <c r="D247" s="73"/>
      <c r="E247" s="80"/>
      <c r="F247" s="71"/>
      <c r="G247" s="71"/>
      <c r="H247" s="80"/>
      <c r="I247" s="71"/>
      <c r="J247" s="71"/>
      <c r="K247" s="80"/>
      <c r="L247" s="73"/>
    </row>
    <row r="248" spans="1:12">
      <c r="A248" s="86" t="s">
        <v>73</v>
      </c>
      <c r="B248" s="86"/>
      <c r="C248" s="41">
        <v>34.659999999999997</v>
      </c>
      <c r="D248" s="43">
        <v>15</v>
      </c>
      <c r="E248" s="83">
        <f>C248*D248</f>
        <v>519.9</v>
      </c>
      <c r="F248" s="41">
        <v>0</v>
      </c>
      <c r="G248" s="41">
        <v>0</v>
      </c>
      <c r="H248" s="83">
        <f>E248+F248+G248</f>
        <v>519.9</v>
      </c>
      <c r="I248" s="41">
        <v>0</v>
      </c>
      <c r="J248" s="41">
        <f>I248</f>
        <v>0</v>
      </c>
      <c r="K248" s="83">
        <f>H248-J248</f>
        <v>519.9</v>
      </c>
      <c r="L248" s="43"/>
    </row>
    <row r="249" spans="1:12">
      <c r="A249" s="85" t="s">
        <v>72</v>
      </c>
      <c r="B249" s="85"/>
      <c r="C249" s="42"/>
      <c r="D249" s="44"/>
      <c r="E249" s="84"/>
      <c r="F249" s="42"/>
      <c r="G249" s="42"/>
      <c r="H249" s="84"/>
      <c r="I249" s="42"/>
      <c r="J249" s="42"/>
      <c r="K249" s="84"/>
      <c r="L249" s="44"/>
    </row>
    <row r="250" spans="1:12">
      <c r="A250" s="66" t="s">
        <v>11</v>
      </c>
      <c r="B250" s="66"/>
      <c r="C250" s="15"/>
      <c r="D250" s="15"/>
      <c r="E250" s="17">
        <f>E246+E248</f>
        <v>1039.8</v>
      </c>
      <c r="F250" s="15">
        <f>SUM(F246:F249)</f>
        <v>0</v>
      </c>
      <c r="G250" s="19">
        <f>G246+G248</f>
        <v>0</v>
      </c>
      <c r="H250" s="17">
        <f>SUM(H246:H249)</f>
        <v>1039.8</v>
      </c>
      <c r="I250" s="15">
        <f>SUM(I246:I249)</f>
        <v>0</v>
      </c>
      <c r="J250" s="15">
        <f>SUM(J246:J249)</f>
        <v>0</v>
      </c>
      <c r="K250" s="17">
        <f>SUM(K246:K249)</f>
        <v>1039.8</v>
      </c>
    </row>
    <row r="252" spans="1:12" ht="22.5">
      <c r="A252" s="35" t="s">
        <v>0</v>
      </c>
      <c r="B252" s="35"/>
      <c r="C252" s="14" t="s">
        <v>1</v>
      </c>
      <c r="D252" s="2" t="s">
        <v>2</v>
      </c>
      <c r="E252" s="2" t="s">
        <v>9</v>
      </c>
      <c r="F252" s="13" t="s">
        <v>3</v>
      </c>
      <c r="G252" s="2" t="s">
        <v>104</v>
      </c>
      <c r="H252" s="2" t="s">
        <v>4</v>
      </c>
      <c r="I252" s="14" t="s">
        <v>5</v>
      </c>
      <c r="J252" s="2" t="s">
        <v>6</v>
      </c>
      <c r="K252" s="2" t="s">
        <v>7</v>
      </c>
      <c r="L252" s="2" t="s">
        <v>8</v>
      </c>
    </row>
    <row r="253" spans="1:12">
      <c r="A253" s="86" t="s">
        <v>74</v>
      </c>
      <c r="B253" s="86"/>
      <c r="C253" s="41">
        <v>156</v>
      </c>
      <c r="D253" s="43">
        <v>4</v>
      </c>
      <c r="E253" s="41">
        <f>C253*D253</f>
        <v>624</v>
      </c>
      <c r="F253" s="41">
        <v>0</v>
      </c>
      <c r="G253" s="41">
        <f>C253*F253</f>
        <v>0</v>
      </c>
      <c r="H253" s="41">
        <f>E253+F253+G253</f>
        <v>624</v>
      </c>
      <c r="I253" s="41">
        <v>0</v>
      </c>
      <c r="J253" s="41">
        <f>I253</f>
        <v>0</v>
      </c>
      <c r="K253" s="41">
        <f>H253-J253</f>
        <v>624</v>
      </c>
      <c r="L253" s="43"/>
    </row>
    <row r="254" spans="1:12">
      <c r="A254" s="85" t="s">
        <v>75</v>
      </c>
      <c r="B254" s="85"/>
      <c r="C254" s="42"/>
      <c r="D254" s="44"/>
      <c r="E254" s="42"/>
      <c r="F254" s="42"/>
      <c r="G254" s="42"/>
      <c r="H254" s="42"/>
      <c r="I254" s="42"/>
      <c r="J254" s="42"/>
      <c r="K254" s="42"/>
      <c r="L254" s="44"/>
    </row>
    <row r="255" spans="1:12">
      <c r="A255" s="86" t="s">
        <v>76</v>
      </c>
      <c r="B255" s="86"/>
      <c r="C255" s="41">
        <v>110.24</v>
      </c>
      <c r="D255" s="43">
        <v>4</v>
      </c>
      <c r="E255" s="41">
        <f>C255*D255</f>
        <v>440.96</v>
      </c>
      <c r="F255" s="41">
        <v>0</v>
      </c>
      <c r="G255" s="41">
        <f t="shared" ref="G255" si="93">C255*F255</f>
        <v>0</v>
      </c>
      <c r="H255" s="41">
        <f t="shared" ref="H255" si="94">E255+F255+G255</f>
        <v>440.96</v>
      </c>
      <c r="I255" s="41">
        <v>0</v>
      </c>
      <c r="J255" s="41">
        <f>I255</f>
        <v>0</v>
      </c>
      <c r="K255" s="41">
        <f>H255-J255</f>
        <v>440.96</v>
      </c>
      <c r="L255" s="43"/>
    </row>
    <row r="256" spans="1:12">
      <c r="A256" s="85" t="s">
        <v>77</v>
      </c>
      <c r="B256" s="85"/>
      <c r="C256" s="42"/>
      <c r="D256" s="44"/>
      <c r="E256" s="42"/>
      <c r="F256" s="42"/>
      <c r="G256" s="42"/>
      <c r="H256" s="42"/>
      <c r="I256" s="42"/>
      <c r="J256" s="42"/>
      <c r="K256" s="42"/>
      <c r="L256" s="44"/>
    </row>
    <row r="257" spans="1:12">
      <c r="A257" s="91" t="s">
        <v>96</v>
      </c>
      <c r="B257" s="92"/>
      <c r="C257" s="41">
        <v>110.24</v>
      </c>
      <c r="D257" s="43">
        <v>4</v>
      </c>
      <c r="E257" s="41">
        <f>C257*D257</f>
        <v>440.96</v>
      </c>
      <c r="F257" s="41">
        <v>0</v>
      </c>
      <c r="G257" s="41">
        <f t="shared" ref="G257" si="95">C257*F257</f>
        <v>0</v>
      </c>
      <c r="H257" s="41">
        <f t="shared" ref="H257:H259" si="96">E257+F257+G257</f>
        <v>440.96</v>
      </c>
      <c r="I257" s="41">
        <v>0</v>
      </c>
      <c r="J257" s="41">
        <f t="shared" ref="J257" si="97">I257</f>
        <v>0</v>
      </c>
      <c r="K257" s="41">
        <f>H257-J257</f>
        <v>440.96</v>
      </c>
      <c r="L257" s="43"/>
    </row>
    <row r="258" spans="1:12">
      <c r="A258" s="93" t="s">
        <v>97</v>
      </c>
      <c r="B258" s="94"/>
      <c r="C258" s="42"/>
      <c r="D258" s="44"/>
      <c r="E258" s="42"/>
      <c r="F258" s="42"/>
      <c r="G258" s="42"/>
      <c r="H258" s="42"/>
      <c r="I258" s="42"/>
      <c r="J258" s="42"/>
      <c r="K258" s="42"/>
      <c r="L258" s="44"/>
    </row>
    <row r="259" spans="1:12">
      <c r="A259" s="86" t="s">
        <v>78</v>
      </c>
      <c r="B259" s="86"/>
      <c r="C259" s="41">
        <v>110.24</v>
      </c>
      <c r="D259" s="87">
        <v>4</v>
      </c>
      <c r="E259" s="41">
        <f>C259*D259</f>
        <v>440.96</v>
      </c>
      <c r="F259" s="41">
        <v>0</v>
      </c>
      <c r="G259" s="41">
        <f t="shared" ref="G259" si="98">C259*F259</f>
        <v>0</v>
      </c>
      <c r="H259" s="41">
        <f t="shared" si="96"/>
        <v>440.96</v>
      </c>
      <c r="I259" s="41">
        <v>0</v>
      </c>
      <c r="J259" s="41">
        <f t="shared" ref="J259" si="99">I259</f>
        <v>0</v>
      </c>
      <c r="K259" s="41">
        <f>H259-J259</f>
        <v>440.96</v>
      </c>
      <c r="L259" s="43"/>
    </row>
    <row r="260" spans="1:12">
      <c r="A260" s="85" t="s">
        <v>79</v>
      </c>
      <c r="B260" s="85"/>
      <c r="C260" s="42"/>
      <c r="D260" s="88"/>
      <c r="E260" s="42"/>
      <c r="F260" s="42"/>
      <c r="G260" s="42"/>
      <c r="H260" s="42"/>
      <c r="I260" s="42"/>
      <c r="J260" s="42"/>
      <c r="K260" s="42"/>
      <c r="L260" s="44"/>
    </row>
    <row r="261" spans="1:12">
      <c r="A261" s="86" t="s">
        <v>80</v>
      </c>
      <c r="B261" s="86"/>
      <c r="C261" s="41">
        <v>110.24</v>
      </c>
      <c r="D261" s="43">
        <v>4</v>
      </c>
      <c r="E261" s="41">
        <f>C261*D261</f>
        <v>440.96</v>
      </c>
      <c r="F261" s="41">
        <v>0</v>
      </c>
      <c r="G261" s="41">
        <f t="shared" ref="G261" si="100">C261*F261</f>
        <v>0</v>
      </c>
      <c r="H261" s="41">
        <f t="shared" ref="H261" si="101">E261+F261+G261</f>
        <v>440.96</v>
      </c>
      <c r="I261" s="41">
        <v>0</v>
      </c>
      <c r="J261" s="41">
        <f>I261</f>
        <v>0</v>
      </c>
      <c r="K261" s="41">
        <f>H261-J261</f>
        <v>440.96</v>
      </c>
      <c r="L261" s="43"/>
    </row>
    <row r="262" spans="1:12">
      <c r="A262" s="85" t="s">
        <v>81</v>
      </c>
      <c r="B262" s="85"/>
      <c r="C262" s="42"/>
      <c r="D262" s="44"/>
      <c r="E262" s="42"/>
      <c r="F262" s="42"/>
      <c r="G262" s="42"/>
      <c r="H262" s="42"/>
      <c r="I262" s="42"/>
      <c r="J262" s="42"/>
      <c r="K262" s="42"/>
      <c r="L262" s="44"/>
    </row>
    <row r="263" spans="1:12">
      <c r="A263" s="66" t="s">
        <v>11</v>
      </c>
      <c r="B263" s="66"/>
      <c r="C263" s="15"/>
      <c r="D263" s="15"/>
      <c r="E263" s="15">
        <f t="shared" ref="E263:K263" si="102">SUM(E253:E262)</f>
        <v>2387.84</v>
      </c>
      <c r="F263" s="15">
        <f t="shared" si="102"/>
        <v>0</v>
      </c>
      <c r="G263" s="16">
        <v>0</v>
      </c>
      <c r="H263" s="15">
        <f t="shared" si="102"/>
        <v>2387.84</v>
      </c>
      <c r="I263" s="15">
        <f t="shared" si="102"/>
        <v>0</v>
      </c>
      <c r="J263" s="15">
        <f t="shared" si="102"/>
        <v>0</v>
      </c>
      <c r="K263" s="15">
        <f t="shared" si="102"/>
        <v>2387.84</v>
      </c>
    </row>
    <row r="265" spans="1:12" ht="22.5">
      <c r="A265" s="35" t="s">
        <v>0</v>
      </c>
      <c r="B265" s="35"/>
      <c r="C265" s="14" t="s">
        <v>1</v>
      </c>
      <c r="D265" s="2" t="s">
        <v>2</v>
      </c>
      <c r="E265" s="2" t="s">
        <v>9</v>
      </c>
      <c r="F265" s="13" t="s">
        <v>3</v>
      </c>
      <c r="G265" s="13" t="s">
        <v>104</v>
      </c>
      <c r="H265" s="2" t="s">
        <v>4</v>
      </c>
      <c r="I265" s="14" t="s">
        <v>5</v>
      </c>
      <c r="J265" s="2" t="s">
        <v>6</v>
      </c>
      <c r="K265" s="2" t="s">
        <v>7</v>
      </c>
      <c r="L265" s="2" t="s">
        <v>8</v>
      </c>
    </row>
    <row r="266" spans="1:12">
      <c r="A266" s="86" t="s">
        <v>82</v>
      </c>
      <c r="B266" s="86"/>
      <c r="C266" s="41">
        <v>101.19</v>
      </c>
      <c r="D266" s="43">
        <v>15</v>
      </c>
      <c r="E266" s="41">
        <f>C266*D266</f>
        <v>1517.85</v>
      </c>
      <c r="F266" s="41">
        <v>114.58</v>
      </c>
      <c r="G266" s="41"/>
      <c r="H266" s="41">
        <f>E266+F266+G266</f>
        <v>1632.4299999999998</v>
      </c>
      <c r="I266" s="41">
        <v>0</v>
      </c>
      <c r="J266" s="41">
        <f>I266</f>
        <v>0</v>
      </c>
      <c r="K266" s="41">
        <f>H266-J266</f>
        <v>1632.4299999999998</v>
      </c>
      <c r="L266" s="43"/>
    </row>
    <row r="267" spans="1:12">
      <c r="A267" s="85" t="s">
        <v>103</v>
      </c>
      <c r="B267" s="85"/>
      <c r="C267" s="42"/>
      <c r="D267" s="44"/>
      <c r="E267" s="42"/>
      <c r="F267" s="42"/>
      <c r="G267" s="42"/>
      <c r="H267" s="42"/>
      <c r="I267" s="42"/>
      <c r="J267" s="42"/>
      <c r="K267" s="42"/>
      <c r="L267" s="44"/>
    </row>
    <row r="268" spans="1:12">
      <c r="A268" s="66" t="s">
        <v>11</v>
      </c>
      <c r="B268" s="66"/>
      <c r="C268" s="15"/>
      <c r="D268" s="15"/>
      <c r="E268" s="15">
        <f t="shared" ref="E268:K268" si="103">SUM(E266)</f>
        <v>1517.85</v>
      </c>
      <c r="F268" s="15">
        <f t="shared" si="103"/>
        <v>114.58</v>
      </c>
      <c r="G268" s="16">
        <v>0</v>
      </c>
      <c r="H268" s="15">
        <f t="shared" si="103"/>
        <v>1632.4299999999998</v>
      </c>
      <c r="I268" s="15">
        <f t="shared" si="103"/>
        <v>0</v>
      </c>
      <c r="J268" s="15">
        <f t="shared" si="103"/>
        <v>0</v>
      </c>
      <c r="K268" s="15">
        <f t="shared" si="103"/>
        <v>1632.4299999999998</v>
      </c>
    </row>
    <row r="271" spans="1:12">
      <c r="A271" s="65" t="s">
        <v>85</v>
      </c>
      <c r="B271" s="65"/>
      <c r="C271" s="65"/>
      <c r="D271" s="65"/>
      <c r="H271" s="65" t="s">
        <v>120</v>
      </c>
      <c r="I271" s="65"/>
      <c r="J271" s="65"/>
      <c r="K271" s="65"/>
    </row>
    <row r="272" spans="1:12">
      <c r="A272" s="65" t="s">
        <v>86</v>
      </c>
      <c r="B272" s="65"/>
      <c r="C272" s="65"/>
      <c r="D272" s="65"/>
      <c r="H272" s="65" t="s">
        <v>121</v>
      </c>
      <c r="I272" s="65"/>
      <c r="J272" s="65"/>
      <c r="K272" s="65"/>
    </row>
    <row r="274" spans="1:11">
      <c r="A274" s="65" t="s">
        <v>87</v>
      </c>
      <c r="B274" s="65"/>
      <c r="C274" s="90">
        <f>E29+E71+E101+E118+E160+E185+E215+E250+E263+E268</f>
        <v>132989.87</v>
      </c>
      <c r="D274" s="90"/>
      <c r="E274" s="90"/>
      <c r="H274" s="20"/>
      <c r="K274" s="18"/>
    </row>
    <row r="275" spans="1:11">
      <c r="A275" s="65" t="s">
        <v>88</v>
      </c>
      <c r="B275" s="65"/>
      <c r="C275" s="90">
        <f>F29+F71+F101+F118+F160+F185+F215+F250+F268</f>
        <v>2202.17</v>
      </c>
      <c r="D275" s="90"/>
      <c r="E275" s="90"/>
      <c r="G275" s="21"/>
      <c r="H275" s="27"/>
    </row>
    <row r="276" spans="1:11">
      <c r="A276" s="65" t="s">
        <v>89</v>
      </c>
      <c r="B276" s="65"/>
      <c r="C276" s="90">
        <f>I29+I71+I101+I118+I160+I185+I215+I250+I263+I268</f>
        <v>2660.4900000000002</v>
      </c>
      <c r="D276" s="90"/>
      <c r="E276" s="90"/>
      <c r="H276" s="21"/>
    </row>
    <row r="277" spans="1:11">
      <c r="A277" s="65" t="s">
        <v>90</v>
      </c>
      <c r="B277" s="65"/>
      <c r="C277" s="90">
        <f>C274+C275-C276</f>
        <v>132531.55000000002</v>
      </c>
      <c r="D277" s="90"/>
      <c r="E277" s="90"/>
      <c r="H277" s="89"/>
      <c r="I277" s="89"/>
    </row>
  </sheetData>
  <mergeCells count="824">
    <mergeCell ref="L152:L153"/>
    <mergeCell ref="A152:B152"/>
    <mergeCell ref="A153:B153"/>
    <mergeCell ref="K152:K153"/>
    <mergeCell ref="J152:J153"/>
    <mergeCell ref="I152:I153"/>
    <mergeCell ref="H152:H153"/>
    <mergeCell ref="G152:G153"/>
    <mergeCell ref="F152:F153"/>
    <mergeCell ref="E152:E153"/>
    <mergeCell ref="D152:D153"/>
    <mergeCell ref="C152:C153"/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H204:K204"/>
    <mergeCell ref="A204:D204"/>
    <mergeCell ref="A173:L173"/>
    <mergeCell ref="A172:L172"/>
    <mergeCell ref="A257:B257"/>
    <mergeCell ref="A258:B258"/>
    <mergeCell ref="L257:L258"/>
    <mergeCell ref="K257:K258"/>
    <mergeCell ref="J257:J258"/>
    <mergeCell ref="I257:I258"/>
    <mergeCell ref="H257:H258"/>
    <mergeCell ref="G257:G258"/>
    <mergeCell ref="F257:F258"/>
    <mergeCell ref="E257:E258"/>
    <mergeCell ref="D257:D258"/>
    <mergeCell ref="C257:C258"/>
    <mergeCell ref="G253:G254"/>
    <mergeCell ref="J248:J249"/>
    <mergeCell ref="F248:F249"/>
    <mergeCell ref="G248:G249"/>
    <mergeCell ref="A252:B252"/>
    <mergeCell ref="A250:B250"/>
    <mergeCell ref="H248:H249"/>
    <mergeCell ref="I248:I249"/>
    <mergeCell ref="H277:I277"/>
    <mergeCell ref="A276:B276"/>
    <mergeCell ref="A277:B277"/>
    <mergeCell ref="C275:E275"/>
    <mergeCell ref="C276:E276"/>
    <mergeCell ref="C277:E277"/>
    <mergeCell ref="A272:D272"/>
    <mergeCell ref="H272:K272"/>
    <mergeCell ref="A274:B274"/>
    <mergeCell ref="A275:B275"/>
    <mergeCell ref="C274:E274"/>
    <mergeCell ref="A271:D271"/>
    <mergeCell ref="H271:K271"/>
    <mergeCell ref="K266:K267"/>
    <mergeCell ref="A259:B259"/>
    <mergeCell ref="C259:C260"/>
    <mergeCell ref="D259:D260"/>
    <mergeCell ref="E259:E260"/>
    <mergeCell ref="F259:F260"/>
    <mergeCell ref="A260:B260"/>
    <mergeCell ref="A268:B268"/>
    <mergeCell ref="A262:B262"/>
    <mergeCell ref="C261:C262"/>
    <mergeCell ref="D261:D262"/>
    <mergeCell ref="E261:E262"/>
    <mergeCell ref="F261:F262"/>
    <mergeCell ref="A263:B263"/>
    <mergeCell ref="A265:B265"/>
    <mergeCell ref="A266:B266"/>
    <mergeCell ref="C266:C267"/>
    <mergeCell ref="A267:B267"/>
    <mergeCell ref="D266:D267"/>
    <mergeCell ref="E266:E267"/>
    <mergeCell ref="F266:F267"/>
    <mergeCell ref="G266:G267"/>
    <mergeCell ref="I259:I260"/>
    <mergeCell ref="J259:J260"/>
    <mergeCell ref="K259:K260"/>
    <mergeCell ref="A34:D34"/>
    <mergeCell ref="H34:K34"/>
    <mergeCell ref="A72:D72"/>
    <mergeCell ref="H255:H256"/>
    <mergeCell ref="I255:I256"/>
    <mergeCell ref="J255:J256"/>
    <mergeCell ref="K255:K256"/>
    <mergeCell ref="A256:B256"/>
    <mergeCell ref="H72:K72"/>
    <mergeCell ref="A73:D73"/>
    <mergeCell ref="H73:K73"/>
    <mergeCell ref="A104:D104"/>
    <mergeCell ref="H104:K104"/>
    <mergeCell ref="H253:H254"/>
    <mergeCell ref="I253:I254"/>
    <mergeCell ref="C255:C256"/>
    <mergeCell ref="D255:D256"/>
    <mergeCell ref="E255:E256"/>
    <mergeCell ref="F255:F256"/>
    <mergeCell ref="A253:B253"/>
    <mergeCell ref="A254:B254"/>
    <mergeCell ref="L259:L260"/>
    <mergeCell ref="L266:L267"/>
    <mergeCell ref="G261:G262"/>
    <mergeCell ref="L261:L262"/>
    <mergeCell ref="J266:J267"/>
    <mergeCell ref="A255:B255"/>
    <mergeCell ref="C253:C254"/>
    <mergeCell ref="D253:D254"/>
    <mergeCell ref="E253:E254"/>
    <mergeCell ref="F253:F254"/>
    <mergeCell ref="J253:J254"/>
    <mergeCell ref="K253:K254"/>
    <mergeCell ref="L253:L254"/>
    <mergeCell ref="L255:L256"/>
    <mergeCell ref="G255:G256"/>
    <mergeCell ref="H266:H267"/>
    <mergeCell ref="I266:I267"/>
    <mergeCell ref="A261:B261"/>
    <mergeCell ref="G259:G260"/>
    <mergeCell ref="H259:H260"/>
    <mergeCell ref="H261:H262"/>
    <mergeCell ref="I261:I262"/>
    <mergeCell ref="J261:J262"/>
    <mergeCell ref="K261:K262"/>
    <mergeCell ref="K248:K249"/>
    <mergeCell ref="L248:L249"/>
    <mergeCell ref="A249:B249"/>
    <mergeCell ref="A248:B248"/>
    <mergeCell ref="C248:C249"/>
    <mergeCell ref="D248:D249"/>
    <mergeCell ref="E248:E249"/>
    <mergeCell ref="H246:H247"/>
    <mergeCell ref="I246:I247"/>
    <mergeCell ref="H203:K203"/>
    <mergeCell ref="K213:K214"/>
    <mergeCell ref="A138:L138"/>
    <mergeCell ref="H169:K169"/>
    <mergeCell ref="A170:D170"/>
    <mergeCell ref="H170:K170"/>
    <mergeCell ref="A203:D203"/>
    <mergeCell ref="A212:B212"/>
    <mergeCell ref="A213:B213"/>
    <mergeCell ref="K181:K182"/>
    <mergeCell ref="K179:K180"/>
    <mergeCell ref="L179:L180"/>
    <mergeCell ref="A178:B178"/>
    <mergeCell ref="A179:B179"/>
    <mergeCell ref="C179:C180"/>
    <mergeCell ref="D179:D180"/>
    <mergeCell ref="E179:E180"/>
    <mergeCell ref="F179:F180"/>
    <mergeCell ref="A180:B180"/>
    <mergeCell ref="H156:H157"/>
    <mergeCell ref="I156:I157"/>
    <mergeCell ref="F158:F159"/>
    <mergeCell ref="G158:G159"/>
    <mergeCell ref="H158:H159"/>
    <mergeCell ref="A245:B245"/>
    <mergeCell ref="G213:G214"/>
    <mergeCell ref="H213:H214"/>
    <mergeCell ref="I213:I214"/>
    <mergeCell ref="J213:J214"/>
    <mergeCell ref="J246:J247"/>
    <mergeCell ref="A242:L242"/>
    <mergeCell ref="A243:L243"/>
    <mergeCell ref="A227:D227"/>
    <mergeCell ref="L213:L214"/>
    <mergeCell ref="H228:K228"/>
    <mergeCell ref="C213:C214"/>
    <mergeCell ref="E246:E247"/>
    <mergeCell ref="F246:F247"/>
    <mergeCell ref="G246:G247"/>
    <mergeCell ref="K246:K247"/>
    <mergeCell ref="L246:L247"/>
    <mergeCell ref="A247:B247"/>
    <mergeCell ref="A246:B246"/>
    <mergeCell ref="C246:C247"/>
    <mergeCell ref="D246:D247"/>
    <mergeCell ref="H227:K227"/>
    <mergeCell ref="A228:D228"/>
    <mergeCell ref="A118:B118"/>
    <mergeCell ref="A101:B101"/>
    <mergeCell ref="A185:B185"/>
    <mergeCell ref="A215:B215"/>
    <mergeCell ref="A105:D105"/>
    <mergeCell ref="A169:D169"/>
    <mergeCell ref="E183:E184"/>
    <mergeCell ref="F183:F184"/>
    <mergeCell ref="G183:G184"/>
    <mergeCell ref="D213:D214"/>
    <mergeCell ref="E213:E214"/>
    <mergeCell ref="F213:F214"/>
    <mergeCell ref="A214:B214"/>
    <mergeCell ref="A159:B159"/>
    <mergeCell ref="A158:B158"/>
    <mergeCell ref="C158:C159"/>
    <mergeCell ref="D158:D159"/>
    <mergeCell ref="E158:E159"/>
    <mergeCell ref="A160:B160"/>
    <mergeCell ref="F150:F151"/>
    <mergeCell ref="G150:G151"/>
    <mergeCell ref="A146:B146"/>
    <mergeCell ref="G144:G145"/>
    <mergeCell ref="G112:G113"/>
    <mergeCell ref="L158:L159"/>
    <mergeCell ref="A137:L137"/>
    <mergeCell ref="J181:J182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8:I159"/>
    <mergeCell ref="J158:J159"/>
    <mergeCell ref="K158:K159"/>
    <mergeCell ref="G179:G180"/>
    <mergeCell ref="J183:J184"/>
    <mergeCell ref="K183:K184"/>
    <mergeCell ref="L183:L184"/>
    <mergeCell ref="L181:L182"/>
    <mergeCell ref="A182:B182"/>
    <mergeCell ref="A181:B181"/>
    <mergeCell ref="C181:C182"/>
    <mergeCell ref="D181:D182"/>
    <mergeCell ref="E181:E182"/>
    <mergeCell ref="F181:F182"/>
    <mergeCell ref="A184:B184"/>
    <mergeCell ref="A183:B183"/>
    <mergeCell ref="C183:C184"/>
    <mergeCell ref="D183:D184"/>
    <mergeCell ref="I183:I184"/>
    <mergeCell ref="G181:G182"/>
    <mergeCell ref="H181:H182"/>
    <mergeCell ref="I181:I182"/>
    <mergeCell ref="H183:H184"/>
    <mergeCell ref="H179:H180"/>
    <mergeCell ref="I179:I180"/>
    <mergeCell ref="J179:J180"/>
    <mergeCell ref="L150:L151"/>
    <mergeCell ref="A151:B151"/>
    <mergeCell ref="A150:B150"/>
    <mergeCell ref="C150:C151"/>
    <mergeCell ref="D150:D151"/>
    <mergeCell ref="E150:E151"/>
    <mergeCell ref="J156:J157"/>
    <mergeCell ref="K156:K157"/>
    <mergeCell ref="L154:L155"/>
    <mergeCell ref="A155:B155"/>
    <mergeCell ref="A154:B154"/>
    <mergeCell ref="C154:C155"/>
    <mergeCell ref="D154:D155"/>
    <mergeCell ref="E154:E155"/>
    <mergeCell ref="F154:F155"/>
    <mergeCell ref="G154:G155"/>
    <mergeCell ref="L156:L157"/>
    <mergeCell ref="A157:B157"/>
    <mergeCell ref="A156:B156"/>
    <mergeCell ref="C156:C157"/>
    <mergeCell ref="D156:D157"/>
    <mergeCell ref="E156:E157"/>
    <mergeCell ref="F156:F157"/>
    <mergeCell ref="G156:G157"/>
    <mergeCell ref="H150:H151"/>
    <mergeCell ref="I150:I151"/>
    <mergeCell ref="J150:J151"/>
    <mergeCell ref="K150:K151"/>
    <mergeCell ref="H154:H155"/>
    <mergeCell ref="I154:I155"/>
    <mergeCell ref="J154:J155"/>
    <mergeCell ref="K154:K155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1RA. QNA. AGOSTO 2014.</oddHeader>
  </headerFooter>
  <rowBreaks count="7" manualBreakCount="7">
    <brk id="37" max="16383" man="1"/>
    <brk id="74" max="16383" man="1"/>
    <brk id="106" max="16383" man="1"/>
    <brk id="138" max="16383" man="1"/>
    <brk id="173" max="16383" man="1"/>
    <brk id="207" max="16383" man="1"/>
    <brk id="243" max="16383" man="1"/>
  </rowBreaks>
  <ignoredErrors>
    <ignoredError sqref="F250:G2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E14" sqref="E14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126</v>
      </c>
    </row>
    <row r="5" spans="1:16">
      <c r="A5" t="s">
        <v>93</v>
      </c>
      <c r="B5" s="24">
        <v>26866.94</v>
      </c>
    </row>
    <row r="6" spans="1:16">
      <c r="A6" t="s">
        <v>122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123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124</v>
      </c>
      <c r="B8" s="24">
        <v>37109.019999999997</v>
      </c>
      <c r="D8" s="26"/>
    </row>
    <row r="9" spans="1:16">
      <c r="A9" t="s">
        <v>125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127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2014-07-30T16:25:07Z</cp:lastPrinted>
  <dcterms:created xsi:type="dcterms:W3CDTF">2013-05-30T14:39:25Z</dcterms:created>
  <dcterms:modified xsi:type="dcterms:W3CDTF">2014-08-14T14:48:43Z</dcterms:modified>
</cp:coreProperties>
</file>